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mdigital-my.sharepoint.com/personal/m252393_one_merckgroup_com/Documents/Desktop/2023 Israel Kit NPI/Calculators/"/>
    </mc:Choice>
  </mc:AlternateContent>
  <xr:revisionPtr revIDLastSave="0" documentId="8_{D4D4F71A-88D0-40B0-82CF-AC70C58212D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ocedure" sheetId="4" r:id="rId1"/>
    <sheet name="Calculator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3" l="1"/>
  <c r="D41" i="3"/>
  <c r="J44" i="3"/>
  <c r="J42" i="3"/>
  <c r="L26" i="3"/>
  <c r="K26" i="3"/>
  <c r="J26" i="3"/>
  <c r="J39" i="3" s="1"/>
  <c r="D32" i="3"/>
  <c r="E32" i="3"/>
  <c r="D31" i="3"/>
  <c r="E31" i="3"/>
  <c r="D30" i="3"/>
  <c r="E30" i="3"/>
  <c r="D29" i="3"/>
  <c r="E29" i="3"/>
  <c r="D28" i="3"/>
  <c r="E28" i="3"/>
  <c r="D27" i="3"/>
  <c r="E27" i="3"/>
  <c r="C32" i="3"/>
  <c r="C31" i="3"/>
  <c r="C30" i="3"/>
  <c r="D39" i="3" s="1"/>
  <c r="D38" i="3"/>
  <c r="C28" i="3"/>
  <c r="D37" i="3" s="1"/>
  <c r="C27" i="3"/>
  <c r="H30" i="4"/>
  <c r="F30" i="4"/>
  <c r="G30" i="4"/>
  <c r="J29" i="3" l="1"/>
  <c r="D40" i="3"/>
  <c r="D36" i="3"/>
  <c r="C38" i="3"/>
  <c r="C39" i="3"/>
  <c r="C40" i="3"/>
  <c r="C41" i="3"/>
  <c r="C36" i="3"/>
  <c r="C37" i="3"/>
  <c r="I30" i="4"/>
  <c r="J30" i="3" l="1"/>
  <c r="J40" i="3" s="1"/>
  <c r="J41" i="3" s="1"/>
  <c r="J45" i="3" s="1"/>
  <c r="J31" i="3" l="1"/>
  <c r="J35" i="3" s="1"/>
</calcChain>
</file>

<file path=xl/sharedStrings.xml><?xml version="1.0" encoding="utf-8"?>
<sst xmlns="http://schemas.openxmlformats.org/spreadsheetml/2006/main" count="132" uniqueCount="112">
  <si>
    <t>Procedure for calculations of the Standard Curve and Samples:</t>
  </si>
  <si>
    <t>Standard curve volumes</t>
  </si>
  <si>
    <t>The Calculator is designed for an assay in which the standard curve and the samples are loaded in technical triplicates.</t>
  </si>
  <si>
    <t>Number of wells</t>
  </si>
  <si>
    <t>including a linear trendline, its equation and its value of R squared.</t>
  </si>
  <si>
    <t>Select Orientation-&gt; Landscape and Scaling -&gt; Fit All Columns on One Page for a printer friendly document.</t>
  </si>
  <si>
    <t>Copy the raw data obtained from the plate reader to the tables below :</t>
  </si>
  <si>
    <t>Sample Calculator:</t>
  </si>
  <si>
    <t>Standard Curve Calculator:</t>
  </si>
  <si>
    <t>Table 5:</t>
  </si>
  <si>
    <t>Table 1:</t>
  </si>
  <si>
    <t>Replicate 1</t>
  </si>
  <si>
    <t>Replicate 2</t>
  </si>
  <si>
    <t>Replicate 3</t>
  </si>
  <si>
    <t>Table 6:</t>
  </si>
  <si>
    <t>Table 2:</t>
  </si>
  <si>
    <t>Table 3:</t>
  </si>
  <si>
    <t>S.D. of carb concentration of sample</t>
  </si>
  <si>
    <t>S.D.</t>
  </si>
  <si>
    <t xml:space="preserve">Standard Curve: </t>
  </si>
  <si>
    <t>MAK567</t>
  </si>
  <si>
    <t>Pyruvate Dehydrogenase (PDH) Complex Activity Assay Kit</t>
  </si>
  <si>
    <t>For your convenience, a calculation sheet is available below. Only the yellow cells need to be filled by you. Green cells indicate the final results of PDH Complex Activity and S.D.</t>
  </si>
  <si>
    <t>Select Orientation-&gt; Portrait and Scaling -&gt; Fit All Columns on One Page for a printer friendly document.</t>
  </si>
  <si>
    <t>Cat# MAK567</t>
  </si>
  <si>
    <t>Volume of Reation Mix loaded per well (µl)</t>
  </si>
  <si>
    <t>Volume of NADH standard loaded per well (µl)</t>
  </si>
  <si>
    <t>Volume of PDH Assay Buffer loaded per well (µl)</t>
  </si>
  <si>
    <t xml:space="preserve">PDH Assay Buffer (mL) </t>
  </si>
  <si>
    <t xml:space="preserve">PDH Developer (µL) </t>
  </si>
  <si>
    <t xml:space="preserve">PDH Substrate (µL) </t>
  </si>
  <si>
    <t>Volume of Reagents Needed for the Reaction Mix:</t>
  </si>
  <si>
    <t>Table A:</t>
  </si>
  <si>
    <t>Table B:</t>
  </si>
  <si>
    <t>Total Volume (mL)</t>
  </si>
  <si>
    <t>NADH  (nano mole / well)</t>
  </si>
  <si>
    <t>NADH Standard Volume (µl)</t>
  </si>
  <si>
    <t xml:space="preserve">Final A450 </t>
  </si>
  <si>
    <t>Average A450</t>
  </si>
  <si>
    <t>NADH (nano mole / well)</t>
  </si>
  <si>
    <t>In Table B, type in the yellow cell the intended number of wells you are about to use in the 96-well plate.</t>
  </si>
  <si>
    <r>
      <rPr>
        <b/>
        <sz val="12"/>
        <color theme="1"/>
        <rFont val="Calibri"/>
        <family val="2"/>
        <scheme val="minor"/>
      </rPr>
      <t xml:space="preserve">Table A </t>
    </r>
    <r>
      <rPr>
        <sz val="12"/>
        <color theme="1"/>
        <rFont val="Calibri"/>
        <family val="2"/>
        <scheme val="minor"/>
      </rPr>
      <t>depicts the volume of PDH Assay Buffer and NADH Standard needed for the standard curve wells.</t>
    </r>
  </si>
  <si>
    <r>
      <rPr>
        <b/>
        <sz val="12"/>
        <color theme="1"/>
        <rFont val="Calibri"/>
        <family val="2"/>
        <scheme val="minor"/>
      </rPr>
      <t>Table B</t>
    </r>
    <r>
      <rPr>
        <sz val="12"/>
        <color theme="1"/>
        <rFont val="Calibri"/>
        <family val="2"/>
        <scheme val="minor"/>
      </rPr>
      <t xml:space="preserve"> depicts the volume of each component needed to generate the Reaction Mix for all wells.</t>
    </r>
  </si>
  <si>
    <r>
      <t xml:space="preserve">Copy and paste to </t>
    </r>
    <r>
      <rPr>
        <b/>
        <sz val="12"/>
        <color rgb="FF000000"/>
        <rFont val="Calibri"/>
        <family val="2"/>
        <scheme val="minor"/>
      </rPr>
      <t>"Table 1"</t>
    </r>
    <r>
      <rPr>
        <sz val="12"/>
        <color rgb="FF000000"/>
        <rFont val="Calibri"/>
        <family val="2"/>
        <scheme val="minor"/>
      </rPr>
      <t xml:space="preserve"> in the "Calculator" tab the Final A450 of the Standard Curve wells. </t>
    </r>
  </si>
  <si>
    <t xml:space="preserve">Final A450 after blank subtraction </t>
  </si>
  <si>
    <r>
      <t xml:space="preserve">The values in </t>
    </r>
    <r>
      <rPr>
        <b/>
        <sz val="12"/>
        <color rgb="FF000000"/>
        <rFont val="Calibri"/>
        <family val="2"/>
        <scheme val="minor"/>
      </rPr>
      <t>"Table 2"</t>
    </r>
    <r>
      <rPr>
        <sz val="12"/>
        <color rgb="FF000000"/>
        <rFont val="Calibri"/>
        <family val="2"/>
        <scheme val="minor"/>
      </rPr>
      <t xml:space="preserve"> are derived from subtracting the blank A450 Final</t>
    </r>
  </si>
  <si>
    <t>from all values of  A450 Final, in order to correct for the background.</t>
  </si>
  <si>
    <t>NADH Standards for Colorimetric Detection:</t>
  </si>
  <si>
    <t>Liquid samples can be assayed directly.</t>
  </si>
  <si>
    <t>Keep on ice for 10 minutes. Centrifuge the samples at 10,000 g for 5 minutes to remove insoluble material.</t>
  </si>
  <si>
    <t>When analyzing PDH activity from mitochondria, it is recommended to isolate the mitochondria from fresh</t>
  </si>
  <si>
    <t>tissue or cells.</t>
  </si>
  <si>
    <t>Transfer the supernatant to a fresh tube.</t>
  </si>
  <si>
    <t>within the linear range of the standard curve.</t>
  </si>
  <si>
    <r>
      <rPr>
        <b/>
        <u/>
        <sz val="12"/>
        <color theme="1"/>
        <rFont val="Calibri"/>
        <family val="2"/>
        <scheme val="minor"/>
      </rPr>
      <t>Note 2</t>
    </r>
    <r>
      <rPr>
        <b/>
        <sz val="12"/>
        <color theme="1"/>
        <rFont val="Calibri"/>
        <family val="2"/>
        <scheme val="minor"/>
      </rPr>
      <t xml:space="preserve">: </t>
    </r>
    <r>
      <rPr>
        <sz val="12"/>
        <color theme="1"/>
        <rFont val="Calibri"/>
        <family val="2"/>
        <scheme val="minor"/>
      </rPr>
      <t>For samples exhibiting significant background, include a Sample Blank for each sample by omitting the PDH</t>
    </r>
  </si>
  <si>
    <t>Substrate. The Sample Blank readings can then be subtracted from the sample readings.</t>
  </si>
  <si>
    <t>See Customer Sheet for instructions regarding the preparation of the kit's components.</t>
  </si>
  <si>
    <t>Add 5–50 µL of sample to triplicate wells. Bring samples to a final volume of 50 µL with the PDH Assay</t>
  </si>
  <si>
    <t>Buffer. For the positive control (optional), add 1–10 µL of the PDH Positive Control solution to wells and adjust to</t>
  </si>
  <si>
    <t>50  µL with the PDH Assay Buffer.</t>
  </si>
  <si>
    <t>Assay Reaction:</t>
  </si>
  <si>
    <t>Sample Preparation:</t>
  </si>
  <si>
    <r>
      <rPr>
        <b/>
        <u/>
        <sz val="12"/>
        <color theme="1"/>
        <rFont val="Calibri"/>
        <family val="2"/>
        <scheme val="minor"/>
      </rPr>
      <t>Note1:</t>
    </r>
    <r>
      <rPr>
        <sz val="12"/>
        <color theme="1"/>
        <rFont val="Calibri"/>
        <family val="2"/>
        <scheme val="minor"/>
      </rPr>
      <t xml:space="preserve"> For unknown samples, it is suggested to test several sample dilutions to ensure the readings are</t>
    </r>
  </si>
  <si>
    <t>Sample and Positive Control Loading:</t>
  </si>
  <si>
    <t>each reaction (well).</t>
  </si>
  <si>
    <r>
      <t>Set up the Reaction Mixes according to the scheme in</t>
    </r>
    <r>
      <rPr>
        <b/>
        <sz val="12"/>
        <color theme="1"/>
        <rFont val="Calibri"/>
        <family val="2"/>
        <scheme val="minor"/>
      </rPr>
      <t xml:space="preserve"> Table B.</t>
    </r>
    <r>
      <rPr>
        <sz val="12"/>
        <color theme="1"/>
        <rFont val="Calibri"/>
        <family val="2"/>
        <scheme val="minor"/>
      </rPr>
      <t xml:space="preserve"> 50 µL of the Reaction Mix is required for</t>
    </r>
  </si>
  <si>
    <t>Add 50 µL of the appropriate Reaction Mix to each of the wells. Mix well using a horizontal shaker or</t>
  </si>
  <si>
    <t>Pre-heat the plate reader to 37 °C.</t>
  </si>
  <si>
    <t>Add 0, 2, 4, 6, 8, and 10 µL of the 1.25 mM NADH Standard Solution into the 96 well plate.</t>
  </si>
  <si>
    <r>
      <t xml:space="preserve">Add PDH Assay Buffer to each well to bring the volume to 50 µL. See </t>
    </r>
    <r>
      <rPr>
        <b/>
        <sz val="12"/>
        <color theme="1"/>
        <rFont val="Calibri"/>
        <family val="2"/>
        <scheme val="minor"/>
      </rPr>
      <t xml:space="preserve">Table A </t>
    </r>
    <r>
      <rPr>
        <sz val="12"/>
        <color theme="1"/>
        <rFont val="Calibri"/>
        <family val="2"/>
        <scheme val="minor"/>
      </rPr>
      <t>above.</t>
    </r>
  </si>
  <si>
    <t>by gently pipetting. It is highly important that no bubbles exist in any well prior to reading the plate,</t>
  </si>
  <si>
    <t>as it will significantly affect the absorbance readings.</t>
  </si>
  <si>
    <t>insert the plate to the pre-heated plate reader. After 2–3 minutes, take the initial measurement. Measure the absorbance</t>
  </si>
  <si>
    <r>
      <t xml:space="preserve">Note 3: </t>
    </r>
    <r>
      <rPr>
        <sz val="12"/>
        <color theme="1"/>
        <rFont val="Calibri"/>
        <family val="2"/>
        <scheme val="minor"/>
      </rPr>
      <t>It is essential that initial A450 is in the linear range of the standard curve.</t>
    </r>
  </si>
  <si>
    <t>at 450 nm (initial A450) at the initial time.</t>
  </si>
  <si>
    <t>Continue to incubate the plate at 37 °C taking measurements every 5 minutes. Protect the</t>
  </si>
  <si>
    <t>plate from light during the incubation.</t>
  </si>
  <si>
    <t>Continue taking measurements until the value of the most active sample is greater than the value of the highest standard.</t>
  </si>
  <si>
    <t>At this time,the most active sample is near or exceeds the end of the linear range of the standard curve.</t>
  </si>
  <si>
    <t>The final absorbance measurement (Final A450) for calculating the enzyme activity would be the</t>
  </si>
  <si>
    <t>penultimate reading or the value before the most active sample is near or exceeds the end of the</t>
  </si>
  <si>
    <r>
      <rPr>
        <b/>
        <u/>
        <sz val="12"/>
        <color theme="1"/>
        <rFont val="Calibri"/>
        <family val="2"/>
        <scheme val="minor"/>
      </rPr>
      <t>Note 4</t>
    </r>
    <r>
      <rPr>
        <sz val="12"/>
        <color theme="1"/>
        <rFont val="Calibri"/>
        <family val="2"/>
        <scheme val="minor"/>
      </rPr>
      <t>: It is essential that Final A450 falls within the linear range of the standard curve.</t>
    </r>
  </si>
  <si>
    <t>linear range of the standard curve. The time of the penultimate reading is T final. Calculate the total reaction time.</t>
  </si>
  <si>
    <r>
      <t xml:space="preserve">The data in </t>
    </r>
    <r>
      <rPr>
        <b/>
        <sz val="12"/>
        <color rgb="FF000000"/>
        <rFont val="Calibri"/>
        <family val="2"/>
        <scheme val="minor"/>
      </rPr>
      <t>"Table 3"</t>
    </r>
    <r>
      <rPr>
        <sz val="12"/>
        <color rgb="FF000000"/>
        <rFont val="Calibri"/>
        <family val="2"/>
        <scheme val="minor"/>
      </rPr>
      <t xml:space="preserve"> serves as the data used to plot the standard curve as a X,Y scatter graph,</t>
    </r>
  </si>
  <si>
    <t xml:space="preserve">Final A450  </t>
  </si>
  <si>
    <t xml:space="preserve">Initial A450  </t>
  </si>
  <si>
    <t>Table 4:</t>
  </si>
  <si>
    <t>A450 subtraction</t>
  </si>
  <si>
    <t>Sample's Pyruvate Dehydrogenase (PDH) Complex Activity calculation:</t>
  </si>
  <si>
    <t>Sample's Pyruvate Dehydrogenase (PDH) Complex Activity S.D. calculation:</t>
  </si>
  <si>
    <t xml:space="preserve">Standard Curve's slope </t>
  </si>
  <si>
    <t xml:space="preserve">average NADH generated in the well </t>
  </si>
  <si>
    <t>(nano mole)</t>
  </si>
  <si>
    <t>Sample Volume</t>
  </si>
  <si>
    <t>insert Reaction Time here --&gt;</t>
  </si>
  <si>
    <t>(minutes)</t>
  </si>
  <si>
    <t>average PDH Complex Activity of sample</t>
  </si>
  <si>
    <t xml:space="preserve"> (ml)</t>
  </si>
  <si>
    <t>(mili units / mL)</t>
  </si>
  <si>
    <t>insert Sample Volume here --&gt;</t>
  </si>
  <si>
    <t>S.D. of A450</t>
  </si>
  <si>
    <t>S.D. of NADH geneated in the well</t>
  </si>
  <si>
    <t>Reaction Time</t>
  </si>
  <si>
    <r>
      <t xml:space="preserve">Insert the sample volume you loaded </t>
    </r>
    <r>
      <rPr>
        <b/>
        <sz val="12"/>
        <color rgb="FF000000"/>
        <rFont val="Calibri"/>
        <family val="2"/>
        <scheme val="minor"/>
      </rPr>
      <t>in mililiters.</t>
    </r>
  </si>
  <si>
    <r>
      <t xml:space="preserve">Insert the Reaction Time </t>
    </r>
    <r>
      <rPr>
        <b/>
        <sz val="12"/>
        <color rgb="FF000000"/>
        <rFont val="Calibri"/>
        <family val="2"/>
        <scheme val="minor"/>
      </rPr>
      <t>in minutes.</t>
    </r>
  </si>
  <si>
    <t>Data Analysis:</t>
  </si>
  <si>
    <r>
      <t xml:space="preserve">Insert in </t>
    </r>
    <r>
      <rPr>
        <b/>
        <sz val="12"/>
        <color rgb="FF000000"/>
        <rFont val="Calibri"/>
        <family val="2"/>
        <scheme val="minor"/>
      </rPr>
      <t>"Table 4"</t>
    </r>
    <r>
      <rPr>
        <sz val="12"/>
        <color rgb="FF000000"/>
        <rFont val="Calibri"/>
        <family val="2"/>
        <scheme val="minor"/>
      </rPr>
      <t xml:space="preserve"> the Initial A450 of a sample's wells. </t>
    </r>
  </si>
  <si>
    <r>
      <t xml:space="preserve">Insert in </t>
    </r>
    <r>
      <rPr>
        <b/>
        <sz val="12"/>
        <color rgb="FF000000"/>
        <rFont val="Calibri"/>
        <family val="2"/>
        <scheme val="minor"/>
      </rPr>
      <t>"Table 5"</t>
    </r>
    <r>
      <rPr>
        <sz val="12"/>
        <color rgb="FF000000"/>
        <rFont val="Calibri"/>
        <family val="2"/>
        <scheme val="minor"/>
      </rPr>
      <t xml:space="preserve"> the Final A450 of a sample's wells. </t>
    </r>
  </si>
  <si>
    <r>
      <t xml:space="preserve">in </t>
    </r>
    <r>
      <rPr>
        <b/>
        <sz val="12"/>
        <color theme="1"/>
        <rFont val="Calibri"/>
        <family val="2"/>
        <scheme val="minor"/>
      </rPr>
      <t>"Table 6"</t>
    </r>
    <r>
      <rPr>
        <sz val="12"/>
        <color theme="1"/>
        <rFont val="Calibri"/>
        <family val="2"/>
        <scheme val="minor"/>
      </rPr>
      <t>, the subtraction of Initial A450 from Final A450 is made.</t>
    </r>
  </si>
  <si>
    <t>The calculations will be made for the sample's average PDH Complex activity and it's S.D. (highlighted in green).</t>
  </si>
  <si>
    <r>
      <t>It contains the average and S.D. of the data in "</t>
    </r>
    <r>
      <rPr>
        <b/>
        <sz val="12"/>
        <color theme="1"/>
        <rFont val="Calibri"/>
        <family val="2"/>
        <scheme val="minor"/>
      </rPr>
      <t>Table 2"</t>
    </r>
    <r>
      <rPr>
        <sz val="12"/>
        <color theme="1"/>
        <rFont val="Calibri"/>
        <family val="2"/>
        <scheme val="minor"/>
      </rPr>
      <t>.</t>
    </r>
  </si>
  <si>
    <t>Tissue samples (10 mg) or cells (1 million) should be homogenized in 100 µL of ice-cold PDH Assay Buffer.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</si>
</sst>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6"/>
      <color rgb="FF7030A0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FF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4" borderId="0" xfId="0" applyFill="1" applyProtection="1">
      <protection hidden="1"/>
    </xf>
    <xf numFmtId="0" fontId="0" fillId="0" borderId="0" xfId="0" applyProtection="1">
      <protection hidden="1"/>
    </xf>
    <xf numFmtId="0" fontId="7" fillId="4" borderId="0" xfId="0" applyFont="1" applyFill="1" applyProtection="1">
      <protection hidden="1"/>
    </xf>
    <xf numFmtId="0" fontId="2" fillId="0" borderId="16" xfId="0" applyFont="1" applyBorder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3" fillId="0" borderId="13" xfId="0" applyFont="1" applyBorder="1" applyAlignment="1" applyProtection="1">
      <alignment horizontal="center"/>
      <protection hidden="1"/>
    </xf>
    <xf numFmtId="0" fontId="2" fillId="0" borderId="14" xfId="0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0" borderId="19" xfId="0" applyFont="1" applyBorder="1" applyAlignment="1" applyProtection="1">
      <alignment horizontal="center"/>
      <protection hidden="1"/>
    </xf>
    <xf numFmtId="0" fontId="2" fillId="0" borderId="21" xfId="0" applyFont="1" applyBorder="1" applyAlignment="1" applyProtection="1">
      <alignment horizontal="center"/>
      <protection hidden="1"/>
    </xf>
    <xf numFmtId="0" fontId="2" fillId="0" borderId="22" xfId="0" applyFont="1" applyBorder="1" applyAlignment="1" applyProtection="1">
      <alignment horizontal="center"/>
      <protection hidden="1"/>
    </xf>
    <xf numFmtId="0" fontId="8" fillId="4" borderId="0" xfId="0" applyFont="1" applyFill="1" applyProtection="1">
      <protection hidden="1"/>
    </xf>
    <xf numFmtId="0" fontId="9" fillId="4" borderId="0" xfId="0" applyFont="1" applyFill="1" applyProtection="1">
      <protection hidden="1"/>
    </xf>
    <xf numFmtId="0" fontId="2" fillId="0" borderId="0" xfId="0" applyFont="1" applyProtection="1">
      <protection hidden="1"/>
    </xf>
    <xf numFmtId="0" fontId="0" fillId="0" borderId="2" xfId="0" applyBorder="1" applyProtection="1">
      <protection hidden="1"/>
    </xf>
    <xf numFmtId="0" fontId="3" fillId="0" borderId="3" xfId="0" applyFont="1" applyBorder="1" applyProtection="1">
      <protection hidden="1"/>
    </xf>
    <xf numFmtId="0" fontId="0" fillId="0" borderId="3" xfId="0" applyBorder="1" applyProtection="1">
      <protection hidden="1"/>
    </xf>
    <xf numFmtId="0" fontId="0" fillId="0" borderId="4" xfId="0" applyBorder="1" applyProtection="1">
      <protection hidden="1"/>
    </xf>
    <xf numFmtId="0" fontId="0" fillId="0" borderId="5" xfId="0" applyBorder="1" applyProtection="1">
      <protection hidden="1"/>
    </xf>
    <xf numFmtId="0" fontId="0" fillId="0" borderId="7" xfId="0" applyBorder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2" fillId="0" borderId="1" xfId="0" applyFont="1" applyBorder="1" applyProtection="1">
      <protection hidden="1"/>
    </xf>
    <xf numFmtId="0" fontId="0" fillId="0" borderId="1" xfId="0" applyBorder="1" applyProtection="1">
      <protection hidden="1"/>
    </xf>
    <xf numFmtId="0" fontId="2" fillId="0" borderId="0" xfId="0" applyFont="1" applyAlignment="1" applyProtection="1">
      <alignment horizontal="right"/>
      <protection hidden="1"/>
    </xf>
    <xf numFmtId="0" fontId="2" fillId="0" borderId="12" xfId="0" applyFont="1" applyBorder="1" applyAlignment="1" applyProtection="1">
      <alignment horizontal="right"/>
      <protection hidden="1"/>
    </xf>
    <xf numFmtId="0" fontId="3" fillId="0" borderId="1" xfId="0" applyFont="1" applyBorder="1" applyProtection="1">
      <protection hidden="1"/>
    </xf>
    <xf numFmtId="0" fontId="0" fillId="0" borderId="0" xfId="0" applyAlignment="1" applyProtection="1">
      <alignment horizontal="right"/>
      <protection hidden="1"/>
    </xf>
    <xf numFmtId="0" fontId="2" fillId="3" borderId="1" xfId="0" applyFont="1" applyFill="1" applyBorder="1" applyProtection="1">
      <protection hidden="1"/>
    </xf>
    <xf numFmtId="0" fontId="0" fillId="3" borderId="1" xfId="0" applyFill="1" applyBorder="1" applyProtection="1">
      <protection hidden="1"/>
    </xf>
    <xf numFmtId="0" fontId="2" fillId="3" borderId="12" xfId="0" applyFont="1" applyFill="1" applyBorder="1" applyAlignment="1" applyProtection="1">
      <alignment horizontal="right"/>
      <protection hidden="1"/>
    </xf>
    <xf numFmtId="0" fontId="2" fillId="0" borderId="7" xfId="0" applyFont="1" applyBorder="1" applyProtection="1">
      <protection hidden="1"/>
    </xf>
    <xf numFmtId="0" fontId="2" fillId="0" borderId="1" xfId="0" applyFont="1" applyBorder="1" applyAlignment="1" applyProtection="1">
      <alignment horizontal="right"/>
      <protection hidden="1"/>
    </xf>
    <xf numFmtId="0" fontId="0" fillId="0" borderId="6" xfId="0" applyBorder="1" applyProtection="1">
      <protection hidden="1"/>
    </xf>
    <xf numFmtId="0" fontId="0" fillId="0" borderId="8" xfId="0" applyBorder="1" applyProtection="1">
      <protection hidden="1"/>
    </xf>
    <xf numFmtId="0" fontId="0" fillId="0" borderId="9" xfId="0" applyBorder="1" applyProtection="1">
      <protection hidden="1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6" fillId="0" borderId="0" xfId="0" applyFont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1" xfId="0" applyBorder="1" applyAlignment="1">
      <alignment horizontal="center"/>
    </xf>
    <xf numFmtId="0" fontId="3" fillId="0" borderId="12" xfId="0" applyFont="1" applyBorder="1" applyAlignment="1" applyProtection="1">
      <alignment horizontal="center" wrapText="1"/>
      <protection hidden="1"/>
    </xf>
    <xf numFmtId="0" fontId="3" fillId="0" borderId="13" xfId="0" applyFont="1" applyBorder="1" applyAlignment="1" applyProtection="1">
      <alignment horizontal="center" wrapText="1"/>
      <protection hidden="1"/>
    </xf>
    <xf numFmtId="0" fontId="2" fillId="0" borderId="0" xfId="0" applyFont="1" applyBorder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23" xfId="0" applyFont="1" applyBorder="1" applyAlignment="1" applyProtection="1">
      <alignment horizontal="center" wrapText="1"/>
      <protection hidden="1"/>
    </xf>
    <xf numFmtId="0" fontId="3" fillId="0" borderId="24" xfId="0" applyFont="1" applyBorder="1" applyAlignment="1" applyProtection="1">
      <alignment horizontal="center" wrapText="1"/>
      <protection hidden="1"/>
    </xf>
    <xf numFmtId="0" fontId="3" fillId="0" borderId="1" xfId="0" applyFont="1" applyBorder="1" applyAlignment="1" applyProtection="1">
      <alignment horizontal="center" wrapText="1"/>
      <protection hidden="1"/>
    </xf>
    <xf numFmtId="0" fontId="4" fillId="0" borderId="0" xfId="0" applyFont="1" applyFill="1" applyBorder="1" applyAlignment="1" applyProtection="1">
      <alignment horizontal="center"/>
      <protection hidden="1"/>
    </xf>
    <xf numFmtId="0" fontId="0" fillId="0" borderId="0" xfId="0" applyFill="1" applyBorder="1" applyProtection="1">
      <protection hidden="1"/>
    </xf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protection hidden="1"/>
    </xf>
    <xf numFmtId="0" fontId="0" fillId="0" borderId="1" xfId="0" applyFill="1" applyBorder="1" applyAlignment="1" applyProtection="1">
      <alignment horizont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/>
      <protection hidden="1"/>
    </xf>
    <xf numFmtId="0" fontId="0" fillId="0" borderId="0" xfId="0" applyBorder="1" applyAlignment="1" applyProtection="1">
      <protection hidden="1"/>
    </xf>
    <xf numFmtId="0" fontId="2" fillId="0" borderId="15" xfId="0" applyFont="1" applyBorder="1" applyProtection="1">
      <protection hidden="1"/>
    </xf>
    <xf numFmtId="0" fontId="2" fillId="0" borderId="17" xfId="0" applyFont="1" applyBorder="1" applyProtection="1">
      <protection hidden="1"/>
    </xf>
    <xf numFmtId="0" fontId="2" fillId="0" borderId="18" xfId="0" applyFont="1" applyBorder="1" applyProtection="1">
      <protection hidden="1"/>
    </xf>
    <xf numFmtId="0" fontId="6" fillId="0" borderId="0" xfId="0" applyFont="1" applyProtection="1">
      <protection hidden="1"/>
    </xf>
    <xf numFmtId="0" fontId="2" fillId="0" borderId="19" xfId="0" applyFont="1" applyBorder="1" applyProtection="1">
      <protection hidden="1"/>
    </xf>
    <xf numFmtId="0" fontId="2" fillId="0" borderId="0" xfId="0" applyFont="1" applyBorder="1" applyProtection="1">
      <protection hidden="1"/>
    </xf>
    <xf numFmtId="0" fontId="2" fillId="0" borderId="1" xfId="0" applyFont="1" applyBorder="1" applyAlignment="1">
      <alignment horizontal="center"/>
    </xf>
    <xf numFmtId="0" fontId="2" fillId="0" borderId="18" xfId="0" applyFont="1" applyBorder="1" applyAlignment="1" applyProtection="1">
      <alignment horizontal="left"/>
      <protection hidden="1"/>
    </xf>
    <xf numFmtId="0" fontId="2" fillId="2" borderId="13" xfId="0" applyFont="1" applyFill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hidden="1"/>
    </xf>
    <xf numFmtId="0" fontId="2" fillId="0" borderId="24" xfId="0" applyFont="1" applyBorder="1" applyAlignment="1" applyProtection="1">
      <alignment horizontal="center"/>
      <protection hidden="1"/>
    </xf>
    <xf numFmtId="0" fontId="10" fillId="0" borderId="19" xfId="0" applyFont="1" applyBorder="1" applyAlignment="1" applyProtection="1">
      <alignment horizontal="center"/>
      <protection hidden="1"/>
    </xf>
    <xf numFmtId="0" fontId="2" fillId="0" borderId="20" xfId="0" applyFont="1" applyBorder="1" applyProtection="1">
      <protection hidden="1"/>
    </xf>
    <xf numFmtId="0" fontId="2" fillId="0" borderId="21" xfId="0" applyFont="1" applyBorder="1" applyProtection="1">
      <protection hidden="1"/>
    </xf>
    <xf numFmtId="0" fontId="0" fillId="4" borderId="0" xfId="0" applyFont="1" applyFill="1" applyProtection="1">
      <protection hidden="1"/>
    </xf>
    <xf numFmtId="0" fontId="0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2" fillId="0" borderId="0" xfId="0" applyFont="1" applyBorder="1" applyAlignment="1">
      <alignment horizontal="center"/>
    </xf>
    <xf numFmtId="0" fontId="0" fillId="0" borderId="1" xfId="0" applyFont="1" applyBorder="1" applyAlignment="1" applyProtection="1">
      <alignment horizontal="center" wrapText="1"/>
      <protection hidden="1"/>
    </xf>
    <xf numFmtId="0" fontId="0" fillId="0" borderId="0" xfId="0" applyBorder="1" applyProtection="1">
      <protection hidden="1"/>
    </xf>
    <xf numFmtId="0" fontId="5" fillId="0" borderId="0" xfId="0" applyFont="1" applyBorder="1" applyProtection="1">
      <protection hidden="1"/>
    </xf>
    <xf numFmtId="0" fontId="5" fillId="0" borderId="0" xfId="0" applyFont="1" applyBorder="1" applyAlignment="1" applyProtection="1">
      <alignment horizontal="center"/>
      <protection hidden="1"/>
    </xf>
    <xf numFmtId="0" fontId="0" fillId="0" borderId="5" xfId="0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2" fillId="0" borderId="5" xfId="0" applyFont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protection hidden="1"/>
    </xf>
    <xf numFmtId="0" fontId="2" fillId="0" borderId="14" xfId="0" applyFont="1" applyBorder="1" applyProtection="1">
      <protection hidden="1"/>
    </xf>
    <xf numFmtId="0" fontId="0" fillId="0" borderId="14" xfId="0" applyBorder="1" applyProtection="1">
      <protection hidden="1"/>
    </xf>
    <xf numFmtId="0" fontId="2" fillId="0" borderId="25" xfId="0" applyFont="1" applyBorder="1" applyProtection="1">
      <protection hidden="1"/>
    </xf>
    <xf numFmtId="0" fontId="0" fillId="0" borderId="14" xfId="0" applyBorder="1" applyAlignment="1" applyProtection="1">
      <alignment horizontal="right"/>
      <protection hidden="1"/>
    </xf>
    <xf numFmtId="0" fontId="0" fillId="2" borderId="1" xfId="0" applyFont="1" applyFill="1" applyBorder="1" applyAlignment="1" applyProtection="1">
      <alignment horizontal="center"/>
      <protection locked="0"/>
    </xf>
    <xf numFmtId="0" fontId="13" fillId="2" borderId="1" xfId="0" applyFont="1" applyFill="1" applyBorder="1" applyProtection="1">
      <protection locked="0"/>
    </xf>
    <xf numFmtId="0" fontId="6" fillId="0" borderId="0" xfId="0" applyFont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0" fillId="0" borderId="10" xfId="0" applyBorder="1" applyAlignment="1" applyProtection="1">
      <alignment horizontal="center"/>
      <protection hidden="1"/>
    </xf>
    <xf numFmtId="0" fontId="0" fillId="0" borderId="11" xfId="0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A3E92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NADH Standard Curve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-0.1860905915838405"/>
                  <c:y val="4.2110563823174255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Calculator!$D$36:$D$41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</c:numCache>
              </c:numRef>
            </c:plus>
            <c:minus>
              <c:numRef>
                <c:f>Calculator!$D$36:$D$41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Calculator!$B$36:$B$41</c:f>
              <c:numCache>
                <c:formatCode>General</c:formatCode>
                <c:ptCount val="6"/>
                <c:pt idx="0">
                  <c:v>0</c:v>
                </c:pt>
                <c:pt idx="1">
                  <c:v>2.5</c:v>
                </c:pt>
                <c:pt idx="2">
                  <c:v>5</c:v>
                </c:pt>
                <c:pt idx="3">
                  <c:v>7.5</c:v>
                </c:pt>
                <c:pt idx="4">
                  <c:v>10</c:v>
                </c:pt>
                <c:pt idx="5">
                  <c:v>12.5</c:v>
                </c:pt>
              </c:numCache>
            </c:numRef>
          </c:xVal>
          <c:yVal>
            <c:numRef>
              <c:f>Calculator!$C$36:$C$41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8C2-427A-AAD7-E19BAA72C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4262648"/>
        <c:axId val="884264616"/>
      </c:scatterChart>
      <c:valAx>
        <c:axId val="884262648"/>
        <c:scaling>
          <c:orientation val="minMax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0" i="0" u="none" strike="noStrike" baseline="0">
                    <a:effectLst/>
                  </a:rPr>
                  <a:t>NADH (nano mole / well)</a:t>
                </a:r>
                <a:endParaRPr lang="en-US" sz="1100"/>
              </a:p>
            </c:rich>
          </c:tx>
          <c:layout>
            <c:manualLayout>
              <c:xMode val="edge"/>
              <c:yMode val="edge"/>
              <c:x val="0.34047152000736752"/>
              <c:y val="0.892569262175561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4264616"/>
        <c:crosses val="autoZero"/>
        <c:crossBetween val="midCat"/>
      </c:valAx>
      <c:valAx>
        <c:axId val="88426461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A450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0.419131671041119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42626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103910</xdr:colOff>
      <xdr:row>0</xdr:row>
      <xdr:rowOff>69273</xdr:rowOff>
    </xdr:from>
    <xdr:to>
      <xdr:col>2</xdr:col>
      <xdr:colOff>1555221</xdr:colOff>
      <xdr:row>5</xdr:row>
      <xdr:rowOff>156152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FC9A84C-5622-40BB-9215-50C782785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710" y="69273"/>
          <a:ext cx="2289511" cy="11378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376239</xdr:colOff>
      <xdr:row>43</xdr:row>
      <xdr:rowOff>183047</xdr:rowOff>
    </xdr:from>
    <xdr:to>
      <xdr:col>4</xdr:col>
      <xdr:colOff>728664</xdr:colOff>
      <xdr:row>58</xdr:row>
      <xdr:rowOff>78272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4FC2664-071E-7811-07D0-43EAB18829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65810</xdr:colOff>
      <xdr:row>0</xdr:row>
      <xdr:rowOff>2598</xdr:rowOff>
    </xdr:from>
    <xdr:to>
      <xdr:col>2</xdr:col>
      <xdr:colOff>174096</xdr:colOff>
      <xdr:row>5</xdr:row>
      <xdr:rowOff>165677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198B997-5746-696F-67FA-E252CFF52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6110" y="2598"/>
          <a:ext cx="2289511" cy="11378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B056A-87F3-466E-ADF4-FFA8B499A6F5}">
  <sheetPr>
    <pageSetUpPr fitToPage="1"/>
  </sheetPr>
  <dimension ref="A1:J99"/>
  <sheetViews>
    <sheetView tabSelected="1" zoomScaleNormal="100" workbookViewId="0">
      <selection activeCell="D2" sqref="D2"/>
    </sheetView>
  </sheetViews>
  <sheetFormatPr defaultColWidth="9" defaultRowHeight="14.4" x14ac:dyDescent="0.3"/>
  <cols>
    <col min="1" max="1" width="4.109375" style="76" customWidth="1"/>
    <col min="2" max="2" width="9" style="76"/>
    <col min="3" max="3" width="37.6640625" style="76" customWidth="1"/>
    <col min="4" max="4" width="32" style="76" customWidth="1"/>
    <col min="5" max="5" width="24.44140625" style="76" customWidth="1"/>
    <col min="6" max="6" width="31.33203125" style="76" customWidth="1"/>
    <col min="7" max="7" width="20.33203125" style="76" customWidth="1"/>
    <col min="8" max="8" width="17.88671875" style="76" customWidth="1"/>
    <col min="9" max="9" width="17.21875" style="76" customWidth="1"/>
    <col min="10" max="10" width="6.21875" style="76" customWidth="1"/>
    <col min="11" max="16384" width="9" style="76"/>
  </cols>
  <sheetData>
    <row r="1" spans="1:10" x14ac:dyDescent="0.3">
      <c r="A1" s="75"/>
      <c r="B1" s="75"/>
      <c r="C1" s="75"/>
      <c r="D1" s="75"/>
      <c r="E1" s="75"/>
      <c r="F1" s="75"/>
      <c r="G1" s="75"/>
      <c r="H1" s="75"/>
      <c r="I1" s="75"/>
      <c r="J1" s="75"/>
    </row>
    <row r="2" spans="1:10" ht="21" x14ac:dyDescent="0.4">
      <c r="A2" s="75"/>
      <c r="B2" s="75"/>
      <c r="C2" s="75"/>
      <c r="D2" s="4" t="s">
        <v>24</v>
      </c>
      <c r="E2" s="4" t="s">
        <v>21</v>
      </c>
      <c r="F2" s="75"/>
      <c r="G2" s="75"/>
      <c r="H2" s="75"/>
      <c r="I2" s="75"/>
      <c r="J2" s="75"/>
    </row>
    <row r="3" spans="1:10" ht="21" x14ac:dyDescent="0.4">
      <c r="A3" s="75"/>
      <c r="B3" s="75"/>
      <c r="C3" s="75"/>
      <c r="D3" s="75"/>
      <c r="E3" s="75"/>
      <c r="F3" s="75"/>
      <c r="G3" s="4"/>
      <c r="H3" s="4"/>
      <c r="I3" s="4"/>
      <c r="J3" s="4"/>
    </row>
    <row r="4" spans="1:10" x14ac:dyDescent="0.3">
      <c r="A4" s="75"/>
      <c r="B4" s="75"/>
      <c r="C4" s="75"/>
      <c r="D4" s="75"/>
      <c r="E4" s="75"/>
      <c r="F4" s="75"/>
      <c r="G4" s="75"/>
      <c r="H4" s="75"/>
      <c r="I4" s="75"/>
      <c r="J4" s="75"/>
    </row>
    <row r="5" spans="1:10" x14ac:dyDescent="0.3">
      <c r="A5" s="75"/>
      <c r="B5" s="75"/>
      <c r="C5" s="75"/>
      <c r="D5" s="75"/>
      <c r="E5" s="75"/>
      <c r="F5" s="75"/>
      <c r="G5" s="75"/>
      <c r="H5" s="75"/>
      <c r="I5" s="75"/>
      <c r="J5" s="75"/>
    </row>
    <row r="6" spans="1:10" x14ac:dyDescent="0.3">
      <c r="A6" s="75"/>
      <c r="B6" s="75"/>
      <c r="C6" s="75"/>
      <c r="D6" s="75"/>
      <c r="E6" s="75"/>
      <c r="F6" s="75"/>
      <c r="G6" s="75"/>
      <c r="H6" s="75"/>
      <c r="I6" s="75"/>
      <c r="J6" s="75"/>
    </row>
    <row r="7" spans="1:10" x14ac:dyDescent="0.3">
      <c r="A7" s="75"/>
      <c r="B7" s="75"/>
      <c r="C7" s="75"/>
      <c r="D7" s="75"/>
      <c r="E7" s="75"/>
      <c r="F7" s="75"/>
      <c r="G7" s="75"/>
      <c r="H7" s="75"/>
      <c r="I7" s="75"/>
      <c r="J7" s="75"/>
    </row>
    <row r="9" spans="1:10" ht="15.6" x14ac:dyDescent="0.3">
      <c r="B9" s="61"/>
      <c r="C9" s="5"/>
      <c r="D9" s="5"/>
      <c r="E9" s="5"/>
      <c r="F9" s="5"/>
      <c r="G9" s="5"/>
      <c r="H9" s="5"/>
      <c r="I9" s="5"/>
      <c r="J9" s="62"/>
    </row>
    <row r="10" spans="1:10" ht="15.6" x14ac:dyDescent="0.3">
      <c r="B10" s="63"/>
      <c r="C10" s="64" t="s">
        <v>0</v>
      </c>
      <c r="D10" s="64"/>
      <c r="E10" s="64"/>
      <c r="F10" s="17"/>
      <c r="G10" s="17"/>
      <c r="H10" s="17"/>
      <c r="I10" s="17"/>
      <c r="J10" s="65"/>
    </row>
    <row r="11" spans="1:10" ht="15.6" x14ac:dyDescent="0.3">
      <c r="B11" s="63"/>
      <c r="C11" s="64" t="s">
        <v>32</v>
      </c>
      <c r="D11" s="64"/>
      <c r="E11" s="64"/>
      <c r="F11" s="17"/>
      <c r="G11" s="17"/>
      <c r="H11" s="17"/>
      <c r="I11" s="17"/>
      <c r="J11" s="65"/>
    </row>
    <row r="12" spans="1:10" ht="15.6" x14ac:dyDescent="0.3">
      <c r="B12" s="63"/>
      <c r="C12" s="11"/>
      <c r="D12" s="7" t="s">
        <v>1</v>
      </c>
      <c r="E12" s="17"/>
      <c r="F12" s="17"/>
      <c r="G12" s="66"/>
      <c r="H12" s="17"/>
      <c r="I12" s="17"/>
      <c r="J12" s="65"/>
    </row>
    <row r="13" spans="1:10" ht="31.2" x14ac:dyDescent="0.3">
      <c r="B13" s="63"/>
      <c r="C13" s="46" t="s">
        <v>27</v>
      </c>
      <c r="D13" s="45" t="s">
        <v>26</v>
      </c>
      <c r="E13" s="45" t="s">
        <v>25</v>
      </c>
      <c r="F13" s="7" t="s">
        <v>35</v>
      </c>
      <c r="G13" s="48"/>
      <c r="H13" s="48"/>
      <c r="I13" s="48"/>
      <c r="J13" s="65"/>
    </row>
    <row r="14" spans="1:10" ht="15.6" x14ac:dyDescent="0.3">
      <c r="B14" s="63"/>
      <c r="C14" s="9">
        <v>50</v>
      </c>
      <c r="D14" s="10">
        <v>0</v>
      </c>
      <c r="E14" s="10">
        <v>50</v>
      </c>
      <c r="F14" s="67">
        <v>0</v>
      </c>
      <c r="G14" s="47"/>
      <c r="H14" s="47"/>
      <c r="I14" s="47"/>
      <c r="J14" s="65"/>
    </row>
    <row r="15" spans="1:10" ht="15.6" x14ac:dyDescent="0.3">
      <c r="B15" s="63"/>
      <c r="C15" s="10">
        <v>48</v>
      </c>
      <c r="D15" s="10">
        <v>2</v>
      </c>
      <c r="E15" s="10">
        <v>50</v>
      </c>
      <c r="F15" s="67">
        <v>2.5</v>
      </c>
      <c r="G15" s="47"/>
      <c r="H15" s="47"/>
      <c r="I15" s="47"/>
      <c r="J15" s="65"/>
    </row>
    <row r="16" spans="1:10" ht="15.6" x14ac:dyDescent="0.3">
      <c r="B16" s="63"/>
      <c r="C16" s="10">
        <v>46</v>
      </c>
      <c r="D16" s="10">
        <v>4</v>
      </c>
      <c r="E16" s="10">
        <v>50</v>
      </c>
      <c r="F16" s="67">
        <v>5</v>
      </c>
      <c r="G16" s="47"/>
      <c r="H16" s="47"/>
      <c r="I16" s="47"/>
      <c r="J16" s="65"/>
    </row>
    <row r="17" spans="2:10" ht="15.6" x14ac:dyDescent="0.3">
      <c r="B17" s="63"/>
      <c r="C17" s="10">
        <v>44</v>
      </c>
      <c r="D17" s="10">
        <v>6</v>
      </c>
      <c r="E17" s="10">
        <v>50</v>
      </c>
      <c r="F17" s="67">
        <v>7.5</v>
      </c>
      <c r="G17" s="47"/>
      <c r="H17" s="47"/>
      <c r="I17" s="47"/>
      <c r="J17" s="65"/>
    </row>
    <row r="18" spans="2:10" ht="15.6" x14ac:dyDescent="0.3">
      <c r="B18" s="63"/>
      <c r="C18" s="10">
        <v>42</v>
      </c>
      <c r="D18" s="10">
        <v>8</v>
      </c>
      <c r="E18" s="10">
        <v>50</v>
      </c>
      <c r="F18" s="67">
        <v>10</v>
      </c>
      <c r="G18" s="47"/>
      <c r="H18" s="47"/>
      <c r="I18" s="47"/>
      <c r="J18" s="65"/>
    </row>
    <row r="19" spans="2:10" ht="15.6" x14ac:dyDescent="0.3">
      <c r="B19" s="63"/>
      <c r="C19" s="10">
        <v>40</v>
      </c>
      <c r="D19" s="10">
        <v>10</v>
      </c>
      <c r="E19" s="10">
        <v>50</v>
      </c>
      <c r="F19" s="67">
        <v>12.5</v>
      </c>
      <c r="G19" s="47"/>
      <c r="H19" s="47"/>
      <c r="I19" s="47"/>
      <c r="J19" s="65"/>
    </row>
    <row r="20" spans="2:10" ht="15.6" x14ac:dyDescent="0.3">
      <c r="B20" s="63"/>
      <c r="C20" s="47"/>
      <c r="D20" s="47"/>
      <c r="E20" s="47"/>
      <c r="F20" s="78"/>
      <c r="G20" s="47"/>
      <c r="H20" s="47"/>
      <c r="I20" s="47"/>
      <c r="J20" s="65"/>
    </row>
    <row r="21" spans="2:10" ht="15.6" x14ac:dyDescent="0.3">
      <c r="B21" s="63"/>
      <c r="C21" s="64" t="s">
        <v>47</v>
      </c>
      <c r="D21" s="17"/>
      <c r="E21" s="17"/>
      <c r="F21" s="17"/>
      <c r="G21" s="66"/>
      <c r="H21" s="17"/>
      <c r="I21" s="17"/>
      <c r="J21" s="65"/>
    </row>
    <row r="22" spans="2:10" ht="15.6" x14ac:dyDescent="0.3">
      <c r="B22" s="68"/>
      <c r="C22" s="17" t="s">
        <v>2</v>
      </c>
      <c r="D22" s="17"/>
      <c r="E22" s="17"/>
      <c r="F22" s="17"/>
      <c r="G22" s="17"/>
      <c r="H22" s="17"/>
      <c r="I22" s="17"/>
      <c r="J22" s="65"/>
    </row>
    <row r="23" spans="2:10" ht="15.6" x14ac:dyDescent="0.3">
      <c r="B23" s="68"/>
      <c r="C23" s="17" t="s">
        <v>41</v>
      </c>
      <c r="D23" s="17"/>
      <c r="E23" s="17"/>
      <c r="F23" s="17"/>
      <c r="G23" s="17"/>
      <c r="H23" s="17"/>
      <c r="I23" s="17"/>
      <c r="J23" s="65"/>
    </row>
    <row r="24" spans="2:10" ht="15.6" x14ac:dyDescent="0.3">
      <c r="B24" s="68"/>
      <c r="C24" s="17" t="s">
        <v>42</v>
      </c>
      <c r="D24" s="17"/>
      <c r="E24" s="17"/>
      <c r="F24" s="17"/>
      <c r="G24" s="17"/>
      <c r="H24" s="17"/>
      <c r="I24" s="17"/>
      <c r="J24" s="65"/>
    </row>
    <row r="25" spans="2:10" ht="15.6" x14ac:dyDescent="0.3">
      <c r="B25" s="68">
        <v>1</v>
      </c>
      <c r="C25" s="17" t="s">
        <v>40</v>
      </c>
      <c r="D25" s="17"/>
      <c r="E25" s="17"/>
      <c r="F25" s="17"/>
      <c r="G25" s="17"/>
      <c r="H25" s="17"/>
      <c r="I25" s="17"/>
      <c r="J25" s="65"/>
    </row>
    <row r="26" spans="2:10" ht="15.6" x14ac:dyDescent="0.3">
      <c r="B26" s="68"/>
      <c r="C26" s="17" t="s">
        <v>56</v>
      </c>
      <c r="D26" s="17"/>
      <c r="E26" s="17"/>
      <c r="F26" s="17"/>
      <c r="G26" s="11"/>
      <c r="H26" s="11"/>
      <c r="I26" s="11"/>
      <c r="J26" s="12"/>
    </row>
    <row r="27" spans="2:10" ht="15.6" x14ac:dyDescent="0.3">
      <c r="B27" s="68">
        <v>2</v>
      </c>
      <c r="C27" s="77" t="s">
        <v>67</v>
      </c>
      <c r="D27" s="17"/>
      <c r="E27" s="17"/>
      <c r="F27" s="42" t="s">
        <v>33</v>
      </c>
      <c r="G27" s="11"/>
      <c r="H27" s="11"/>
      <c r="I27" s="11"/>
      <c r="J27" s="12"/>
    </row>
    <row r="28" spans="2:10" ht="31.2" x14ac:dyDescent="0.3">
      <c r="B28" s="68"/>
      <c r="C28" s="17"/>
      <c r="D28" s="17"/>
      <c r="E28" s="17"/>
      <c r="F28" s="49" t="s">
        <v>31</v>
      </c>
      <c r="G28" s="11"/>
      <c r="H28" s="11"/>
      <c r="I28" s="11"/>
      <c r="J28" s="12"/>
    </row>
    <row r="29" spans="2:10" ht="38.25" customHeight="1" x14ac:dyDescent="0.3">
      <c r="B29" s="68"/>
      <c r="C29" s="17"/>
      <c r="D29" s="17"/>
      <c r="E29" s="8" t="s">
        <v>3</v>
      </c>
      <c r="F29" s="46" t="s">
        <v>28</v>
      </c>
      <c r="G29" s="46" t="s">
        <v>29</v>
      </c>
      <c r="H29" s="50" t="s">
        <v>30</v>
      </c>
      <c r="I29" s="51" t="s">
        <v>34</v>
      </c>
      <c r="J29" s="12"/>
    </row>
    <row r="30" spans="2:10" ht="15.6" x14ac:dyDescent="0.3">
      <c r="B30" s="68"/>
      <c r="C30" s="17"/>
      <c r="D30" s="17"/>
      <c r="E30" s="69"/>
      <c r="F30" s="70">
        <f>E30*0.046</f>
        <v>0</v>
      </c>
      <c r="G30" s="70">
        <f>E30*2</f>
        <v>0</v>
      </c>
      <c r="H30" s="71">
        <f>E30*2</f>
        <v>0</v>
      </c>
      <c r="I30" s="10">
        <f>F30+G30/1000+H30/1000</f>
        <v>0</v>
      </c>
      <c r="J30" s="65"/>
    </row>
    <row r="31" spans="2:10" ht="15.6" x14ac:dyDescent="0.3">
      <c r="B31" s="68"/>
      <c r="C31" s="17"/>
      <c r="D31" s="17"/>
      <c r="E31" s="17"/>
      <c r="F31" s="17"/>
      <c r="G31" s="17"/>
      <c r="H31" s="17"/>
      <c r="I31" s="17"/>
      <c r="J31" s="65"/>
    </row>
    <row r="32" spans="2:10" ht="15.6" x14ac:dyDescent="0.3">
      <c r="B32" s="68">
        <v>3</v>
      </c>
      <c r="C32" s="17" t="s">
        <v>68</v>
      </c>
      <c r="D32" s="17"/>
      <c r="E32" s="17"/>
      <c r="F32" s="17"/>
      <c r="G32" s="17"/>
      <c r="H32" s="17"/>
      <c r="I32" s="17"/>
      <c r="J32" s="65"/>
    </row>
    <row r="33" spans="2:10" ht="15.6" x14ac:dyDescent="0.3">
      <c r="B33" s="68"/>
      <c r="C33" s="17" t="s">
        <v>69</v>
      </c>
      <c r="D33" s="17"/>
      <c r="E33" s="17"/>
      <c r="F33" s="17"/>
      <c r="G33" s="17"/>
      <c r="H33" s="17"/>
      <c r="I33" s="17"/>
      <c r="J33" s="65"/>
    </row>
    <row r="34" spans="2:10" ht="15.6" x14ac:dyDescent="0.3">
      <c r="B34" s="68"/>
      <c r="C34" s="17"/>
      <c r="D34" s="17"/>
      <c r="E34" s="17"/>
      <c r="F34" s="17"/>
      <c r="G34" s="17"/>
      <c r="H34" s="17"/>
      <c r="I34" s="17"/>
      <c r="J34" s="65"/>
    </row>
    <row r="35" spans="2:10" ht="15.6" x14ac:dyDescent="0.3">
      <c r="B35" s="68"/>
      <c r="C35" s="17"/>
      <c r="D35" s="17"/>
      <c r="E35" s="17"/>
      <c r="F35" s="17"/>
      <c r="G35" s="17"/>
      <c r="H35" s="17"/>
      <c r="I35" s="17"/>
      <c r="J35" s="65"/>
    </row>
    <row r="36" spans="2:10" ht="15.6" x14ac:dyDescent="0.3">
      <c r="B36" s="68">
        <v>4</v>
      </c>
      <c r="C36" s="64" t="s">
        <v>61</v>
      </c>
      <c r="D36" s="17"/>
      <c r="E36" s="17"/>
      <c r="F36" s="17"/>
      <c r="G36" s="17"/>
      <c r="H36" s="17"/>
      <c r="I36" s="17"/>
      <c r="J36" s="65"/>
    </row>
    <row r="37" spans="2:10" ht="15.6" x14ac:dyDescent="0.3">
      <c r="B37" s="68"/>
      <c r="C37" s="17" t="s">
        <v>48</v>
      </c>
      <c r="D37" s="17"/>
      <c r="E37" s="17"/>
      <c r="F37" s="17"/>
      <c r="G37" s="17"/>
      <c r="H37" s="17"/>
      <c r="I37" s="17"/>
      <c r="J37" s="65"/>
    </row>
    <row r="38" spans="2:10" ht="15.6" x14ac:dyDescent="0.3">
      <c r="B38" s="68"/>
      <c r="C38" s="17" t="s">
        <v>111</v>
      </c>
      <c r="D38" s="17"/>
      <c r="E38" s="17"/>
      <c r="F38" s="17"/>
      <c r="G38" s="17"/>
      <c r="H38" s="17"/>
      <c r="I38" s="17"/>
      <c r="J38" s="65"/>
    </row>
    <row r="39" spans="2:10" ht="15.6" x14ac:dyDescent="0.3">
      <c r="B39" s="68"/>
      <c r="C39" s="17" t="s">
        <v>49</v>
      </c>
      <c r="D39" s="17"/>
      <c r="E39" s="17"/>
      <c r="F39" s="17"/>
      <c r="G39" s="17"/>
      <c r="H39" s="17"/>
      <c r="I39" s="17"/>
      <c r="J39" s="65"/>
    </row>
    <row r="40" spans="2:10" ht="15.6" x14ac:dyDescent="0.3">
      <c r="B40" s="68"/>
      <c r="C40" s="17" t="s">
        <v>52</v>
      </c>
      <c r="D40" s="17"/>
      <c r="E40" s="17"/>
      <c r="F40" s="17"/>
      <c r="G40" s="17"/>
      <c r="H40" s="17"/>
      <c r="I40" s="17"/>
      <c r="J40" s="65"/>
    </row>
    <row r="41" spans="2:10" ht="15.6" x14ac:dyDescent="0.3">
      <c r="B41" s="68"/>
      <c r="C41" s="17" t="s">
        <v>50</v>
      </c>
      <c r="D41" s="17"/>
      <c r="E41" s="17"/>
      <c r="F41" s="17"/>
      <c r="G41" s="17"/>
      <c r="H41" s="17"/>
      <c r="I41" s="17"/>
      <c r="J41" s="65"/>
    </row>
    <row r="42" spans="2:10" ht="15.6" x14ac:dyDescent="0.3">
      <c r="B42" s="68"/>
      <c r="C42" s="17" t="s">
        <v>51</v>
      </c>
      <c r="D42" s="17"/>
      <c r="E42" s="17"/>
      <c r="F42" s="17"/>
      <c r="G42" s="17"/>
      <c r="H42" s="17"/>
      <c r="I42" s="17"/>
      <c r="J42" s="65"/>
    </row>
    <row r="43" spans="2:10" ht="15.6" x14ac:dyDescent="0.3">
      <c r="B43" s="68"/>
      <c r="C43" s="17" t="s">
        <v>62</v>
      </c>
      <c r="D43" s="17"/>
      <c r="E43" s="17"/>
      <c r="F43" s="17"/>
      <c r="G43" s="17"/>
      <c r="H43" s="17"/>
      <c r="I43" s="17"/>
      <c r="J43" s="65"/>
    </row>
    <row r="44" spans="2:10" ht="15.6" x14ac:dyDescent="0.3">
      <c r="B44" s="68"/>
      <c r="C44" s="17" t="s">
        <v>53</v>
      </c>
      <c r="D44" s="17"/>
      <c r="E44" s="17"/>
      <c r="F44" s="17"/>
      <c r="G44" s="17"/>
      <c r="H44" s="17"/>
      <c r="I44" s="17"/>
      <c r="J44" s="65"/>
    </row>
    <row r="45" spans="2:10" ht="15.6" x14ac:dyDescent="0.3">
      <c r="B45" s="68"/>
      <c r="C45" s="17"/>
      <c r="D45" s="17"/>
      <c r="E45" s="17"/>
      <c r="F45" s="17"/>
      <c r="G45" s="17"/>
      <c r="H45" s="17"/>
      <c r="I45" s="17"/>
      <c r="J45" s="65"/>
    </row>
    <row r="46" spans="2:10" ht="15.6" x14ac:dyDescent="0.3">
      <c r="B46" s="68"/>
      <c r="C46" s="17" t="s">
        <v>54</v>
      </c>
      <c r="D46" s="17"/>
      <c r="E46" s="17"/>
      <c r="F46" s="17"/>
      <c r="G46" s="17"/>
      <c r="H46" s="17"/>
      <c r="I46" s="17"/>
      <c r="J46" s="65"/>
    </row>
    <row r="47" spans="2:10" ht="15.6" x14ac:dyDescent="0.3">
      <c r="B47" s="68"/>
      <c r="C47" s="17" t="s">
        <v>55</v>
      </c>
      <c r="D47" s="17"/>
      <c r="E47" s="17"/>
      <c r="F47" s="17"/>
      <c r="G47" s="17"/>
      <c r="H47" s="17"/>
      <c r="I47" s="17"/>
      <c r="J47" s="65"/>
    </row>
    <row r="48" spans="2:10" ht="15.6" x14ac:dyDescent="0.3">
      <c r="B48" s="68"/>
      <c r="C48" s="17"/>
      <c r="D48" s="17"/>
      <c r="E48" s="17"/>
      <c r="F48" s="17"/>
      <c r="G48" s="17"/>
      <c r="H48" s="17"/>
      <c r="I48" s="17"/>
      <c r="J48" s="65"/>
    </row>
    <row r="49" spans="2:10" ht="15.6" x14ac:dyDescent="0.3">
      <c r="B49" s="68">
        <v>5</v>
      </c>
      <c r="C49" s="64" t="s">
        <v>63</v>
      </c>
      <c r="D49" s="17"/>
      <c r="E49" s="17"/>
      <c r="F49" s="17"/>
      <c r="G49" s="17"/>
      <c r="H49" s="17"/>
      <c r="I49" s="17"/>
      <c r="J49" s="65"/>
    </row>
    <row r="50" spans="2:10" ht="15.6" x14ac:dyDescent="0.3">
      <c r="B50" s="68"/>
      <c r="C50" s="17" t="s">
        <v>57</v>
      </c>
      <c r="D50" s="17"/>
      <c r="E50" s="17"/>
      <c r="F50" s="17"/>
      <c r="G50" s="17"/>
      <c r="H50" s="17"/>
      <c r="I50" s="17"/>
      <c r="J50" s="65"/>
    </row>
    <row r="51" spans="2:10" ht="15.6" x14ac:dyDescent="0.3">
      <c r="B51" s="68"/>
      <c r="C51" s="17" t="s">
        <v>58</v>
      </c>
      <c r="D51" s="17"/>
      <c r="E51" s="17"/>
      <c r="F51" s="17"/>
      <c r="G51" s="17"/>
      <c r="H51" s="17"/>
      <c r="I51" s="17"/>
      <c r="J51" s="65"/>
    </row>
    <row r="52" spans="2:10" ht="15.6" x14ac:dyDescent="0.3">
      <c r="B52" s="68"/>
      <c r="C52" s="17" t="s">
        <v>59</v>
      </c>
      <c r="D52" s="17"/>
      <c r="E52" s="17"/>
      <c r="F52" s="17"/>
      <c r="G52" s="17"/>
      <c r="H52" s="17"/>
      <c r="I52" s="17"/>
      <c r="J52" s="65"/>
    </row>
    <row r="53" spans="2:10" ht="15.6" x14ac:dyDescent="0.3">
      <c r="B53" s="68"/>
      <c r="C53" s="17"/>
      <c r="D53" s="17"/>
      <c r="E53" s="17"/>
      <c r="F53" s="17"/>
      <c r="G53" s="17"/>
      <c r="H53" s="17"/>
      <c r="I53" s="17"/>
      <c r="J53" s="65"/>
    </row>
    <row r="54" spans="2:10" ht="15.6" x14ac:dyDescent="0.3">
      <c r="B54" s="68">
        <v>6</v>
      </c>
      <c r="C54" s="64" t="s">
        <v>60</v>
      </c>
      <c r="D54" s="17"/>
      <c r="E54" s="17"/>
      <c r="F54" s="17"/>
      <c r="G54" s="17"/>
      <c r="H54" s="17"/>
      <c r="I54" s="17"/>
      <c r="J54" s="65"/>
    </row>
    <row r="55" spans="2:10" ht="15.6" x14ac:dyDescent="0.3">
      <c r="B55" s="68"/>
      <c r="C55" s="17" t="s">
        <v>65</v>
      </c>
      <c r="D55" s="17"/>
      <c r="E55" s="17"/>
      <c r="F55" s="17"/>
      <c r="G55" s="17"/>
      <c r="H55" s="17"/>
      <c r="I55" s="17"/>
      <c r="J55" s="65"/>
    </row>
    <row r="56" spans="2:10" ht="15.6" x14ac:dyDescent="0.3">
      <c r="B56" s="68"/>
      <c r="C56" s="17" t="s">
        <v>64</v>
      </c>
      <c r="D56" s="17"/>
      <c r="E56" s="17"/>
      <c r="F56" s="17"/>
      <c r="G56" s="17"/>
      <c r="H56" s="17"/>
      <c r="I56" s="17"/>
      <c r="J56" s="65"/>
    </row>
    <row r="57" spans="2:10" ht="15.6" x14ac:dyDescent="0.3">
      <c r="B57" s="68"/>
      <c r="C57" s="17"/>
      <c r="D57" s="17"/>
      <c r="E57" s="17"/>
      <c r="F57" s="17"/>
      <c r="G57" s="17"/>
      <c r="H57" s="17"/>
      <c r="I57" s="17"/>
      <c r="J57" s="65"/>
    </row>
    <row r="58" spans="2:10" ht="15.6" x14ac:dyDescent="0.3">
      <c r="B58" s="68"/>
      <c r="C58" s="17" t="s">
        <v>66</v>
      </c>
      <c r="D58" s="17"/>
      <c r="E58" s="17"/>
      <c r="F58" s="17"/>
      <c r="G58" s="17"/>
      <c r="H58" s="17"/>
      <c r="I58" s="17"/>
      <c r="J58" s="65"/>
    </row>
    <row r="59" spans="2:10" ht="15.6" x14ac:dyDescent="0.3">
      <c r="B59" s="68"/>
      <c r="C59" s="17" t="s">
        <v>70</v>
      </c>
      <c r="D59" s="17"/>
      <c r="E59" s="17"/>
      <c r="F59" s="17"/>
      <c r="G59" s="17"/>
      <c r="H59" s="17"/>
      <c r="I59" s="17"/>
      <c r="J59" s="65"/>
    </row>
    <row r="60" spans="2:10" ht="15.6" x14ac:dyDescent="0.3">
      <c r="B60" s="68"/>
      <c r="C60" s="17" t="s">
        <v>71</v>
      </c>
      <c r="D60" s="17"/>
      <c r="E60" s="17"/>
      <c r="F60" s="17"/>
      <c r="G60" s="17"/>
      <c r="H60" s="17"/>
      <c r="I60" s="17"/>
      <c r="J60" s="65"/>
    </row>
    <row r="61" spans="2:10" ht="15.6" x14ac:dyDescent="0.3">
      <c r="B61" s="68"/>
      <c r="C61" s="17"/>
      <c r="D61" s="17"/>
      <c r="E61" s="17"/>
      <c r="F61" s="17"/>
      <c r="G61" s="17"/>
      <c r="H61" s="17"/>
      <c r="I61" s="17"/>
      <c r="J61" s="65"/>
    </row>
    <row r="62" spans="2:10" ht="15.6" x14ac:dyDescent="0.3">
      <c r="B62" s="68"/>
      <c r="C62" s="17" t="s">
        <v>72</v>
      </c>
      <c r="D62" s="17"/>
      <c r="E62" s="17"/>
      <c r="F62" s="17"/>
      <c r="G62" s="17"/>
      <c r="H62" s="17"/>
      <c r="I62" s="17"/>
      <c r="J62" s="65"/>
    </row>
    <row r="63" spans="2:10" ht="15.6" x14ac:dyDescent="0.3">
      <c r="B63" s="68"/>
      <c r="C63" s="17" t="s">
        <v>74</v>
      </c>
      <c r="D63" s="17"/>
      <c r="E63" s="17"/>
      <c r="F63" s="17"/>
      <c r="G63" s="17"/>
      <c r="H63" s="17"/>
      <c r="I63" s="17"/>
      <c r="J63" s="65"/>
    </row>
    <row r="64" spans="2:10" ht="15.6" x14ac:dyDescent="0.3">
      <c r="B64" s="68"/>
      <c r="C64" s="64" t="s">
        <v>73</v>
      </c>
      <c r="D64" s="17"/>
      <c r="E64" s="17"/>
      <c r="F64" s="17"/>
      <c r="G64" s="17"/>
      <c r="H64" s="17"/>
      <c r="I64" s="17"/>
      <c r="J64" s="65"/>
    </row>
    <row r="65" spans="2:10" ht="15.6" x14ac:dyDescent="0.3">
      <c r="B65" s="68"/>
      <c r="C65" s="64"/>
      <c r="D65" s="17"/>
      <c r="E65" s="17"/>
      <c r="F65" s="17"/>
      <c r="G65" s="17"/>
      <c r="H65" s="17"/>
      <c r="I65" s="17"/>
      <c r="J65" s="65"/>
    </row>
    <row r="66" spans="2:10" ht="15.6" x14ac:dyDescent="0.3">
      <c r="B66" s="68">
        <v>7</v>
      </c>
      <c r="C66" s="17" t="s">
        <v>75</v>
      </c>
      <c r="D66" s="17"/>
      <c r="E66" s="17"/>
      <c r="F66" s="17"/>
      <c r="G66" s="17"/>
      <c r="H66" s="17"/>
      <c r="I66" s="17"/>
      <c r="J66" s="65"/>
    </row>
    <row r="67" spans="2:10" ht="15.6" x14ac:dyDescent="0.3">
      <c r="B67" s="68"/>
      <c r="C67" s="17" t="s">
        <v>76</v>
      </c>
      <c r="D67" s="17"/>
      <c r="E67" s="17"/>
      <c r="F67" s="17"/>
      <c r="G67" s="17"/>
      <c r="H67" s="17"/>
      <c r="I67" s="17"/>
      <c r="J67" s="65"/>
    </row>
    <row r="68" spans="2:10" ht="15.6" x14ac:dyDescent="0.3">
      <c r="B68" s="68"/>
      <c r="C68" s="17"/>
      <c r="D68" s="17"/>
      <c r="E68" s="17"/>
      <c r="F68" s="17"/>
      <c r="G68" s="17"/>
      <c r="H68" s="17"/>
      <c r="I68" s="17"/>
      <c r="J68" s="65"/>
    </row>
    <row r="69" spans="2:10" ht="15.6" x14ac:dyDescent="0.3">
      <c r="B69" s="68">
        <v>8</v>
      </c>
      <c r="C69" s="17" t="s">
        <v>77</v>
      </c>
      <c r="D69" s="17"/>
      <c r="E69" s="17"/>
      <c r="F69" s="17"/>
      <c r="G69" s="17"/>
      <c r="H69" s="17"/>
      <c r="I69" s="17"/>
      <c r="J69" s="65"/>
    </row>
    <row r="70" spans="2:10" ht="15.6" x14ac:dyDescent="0.3">
      <c r="B70" s="68"/>
      <c r="C70" s="17" t="s">
        <v>78</v>
      </c>
      <c r="D70" s="17"/>
      <c r="E70" s="17"/>
      <c r="F70" s="17"/>
      <c r="G70" s="17"/>
      <c r="H70" s="17"/>
      <c r="I70" s="17"/>
      <c r="J70" s="65"/>
    </row>
    <row r="71" spans="2:10" ht="15.6" x14ac:dyDescent="0.3">
      <c r="B71" s="68"/>
      <c r="C71" s="17"/>
      <c r="D71" s="17"/>
      <c r="E71" s="17"/>
      <c r="F71" s="17"/>
      <c r="G71" s="17"/>
      <c r="H71" s="17"/>
      <c r="I71" s="17"/>
      <c r="J71" s="65"/>
    </row>
    <row r="72" spans="2:10" ht="15.6" x14ac:dyDescent="0.3">
      <c r="B72" s="68">
        <v>9</v>
      </c>
      <c r="C72" s="17" t="s">
        <v>79</v>
      </c>
      <c r="D72" s="17"/>
      <c r="E72" s="17"/>
      <c r="F72" s="17"/>
      <c r="G72" s="17"/>
      <c r="H72" s="17"/>
      <c r="I72" s="17"/>
      <c r="J72" s="65"/>
    </row>
    <row r="73" spans="2:10" ht="15.6" x14ac:dyDescent="0.3">
      <c r="B73" s="68"/>
      <c r="C73" s="17" t="s">
        <v>80</v>
      </c>
      <c r="D73" s="17"/>
      <c r="E73" s="17"/>
      <c r="F73" s="17"/>
      <c r="G73" s="17"/>
      <c r="H73" s="17"/>
      <c r="I73" s="17"/>
      <c r="J73" s="65"/>
    </row>
    <row r="74" spans="2:10" ht="15.6" x14ac:dyDescent="0.3">
      <c r="B74" s="68"/>
      <c r="C74" s="17" t="s">
        <v>82</v>
      </c>
      <c r="D74" s="17"/>
      <c r="E74" s="17"/>
      <c r="F74" s="17"/>
      <c r="G74" s="17"/>
      <c r="H74" s="17"/>
      <c r="I74" s="17"/>
      <c r="J74" s="65"/>
    </row>
    <row r="75" spans="2:10" ht="15.6" x14ac:dyDescent="0.3">
      <c r="B75" s="68"/>
      <c r="C75" s="17" t="s">
        <v>81</v>
      </c>
      <c r="D75" s="17"/>
      <c r="E75" s="17"/>
      <c r="F75" s="17"/>
      <c r="G75" s="17"/>
      <c r="H75" s="17"/>
      <c r="I75" s="17"/>
      <c r="J75" s="65"/>
    </row>
    <row r="76" spans="2:10" ht="15.6" x14ac:dyDescent="0.3">
      <c r="B76" s="68"/>
      <c r="C76" s="17"/>
      <c r="D76" s="17"/>
      <c r="E76" s="17"/>
      <c r="F76" s="17"/>
      <c r="G76" s="17"/>
      <c r="H76" s="17"/>
      <c r="I76" s="17"/>
      <c r="J76" s="65"/>
    </row>
    <row r="77" spans="2:10" ht="15.6" x14ac:dyDescent="0.3">
      <c r="B77" s="68"/>
      <c r="C77" s="64" t="s">
        <v>105</v>
      </c>
      <c r="D77" s="17"/>
      <c r="E77" s="17"/>
      <c r="F77" s="17"/>
      <c r="G77" s="17"/>
      <c r="H77" s="17"/>
      <c r="I77" s="17"/>
      <c r="J77" s="65"/>
    </row>
    <row r="78" spans="2:10" ht="15.6" x14ac:dyDescent="0.3">
      <c r="B78" s="68">
        <v>10</v>
      </c>
      <c r="C78" s="77" t="s">
        <v>43</v>
      </c>
      <c r="D78" s="17"/>
      <c r="E78" s="17"/>
      <c r="F78" s="17"/>
      <c r="G78" s="17"/>
      <c r="H78" s="17"/>
      <c r="I78" s="17"/>
      <c r="J78" s="65"/>
    </row>
    <row r="79" spans="2:10" ht="15.6" x14ac:dyDescent="0.3">
      <c r="B79" s="68"/>
      <c r="C79" s="17"/>
      <c r="D79" s="17"/>
      <c r="E79" s="17"/>
      <c r="F79" s="17"/>
      <c r="G79" s="17"/>
      <c r="H79" s="17"/>
      <c r="I79" s="17"/>
      <c r="J79" s="72"/>
    </row>
    <row r="80" spans="2:10" ht="15.6" x14ac:dyDescent="0.3">
      <c r="B80" s="68"/>
      <c r="C80" s="77" t="s">
        <v>45</v>
      </c>
      <c r="D80" s="17"/>
      <c r="E80" s="17"/>
      <c r="F80" s="17"/>
      <c r="G80" s="17"/>
      <c r="H80" s="17"/>
      <c r="I80" s="17"/>
      <c r="J80" s="65"/>
    </row>
    <row r="81" spans="2:10" ht="15.6" x14ac:dyDescent="0.3">
      <c r="B81" s="68"/>
      <c r="C81" s="17" t="s">
        <v>46</v>
      </c>
      <c r="D81" s="17"/>
      <c r="E81" s="17"/>
      <c r="F81" s="17"/>
      <c r="G81" s="17"/>
      <c r="H81" s="17"/>
      <c r="I81" s="17"/>
      <c r="J81" s="65"/>
    </row>
    <row r="82" spans="2:10" ht="15.6" x14ac:dyDescent="0.3">
      <c r="B82" s="68"/>
      <c r="C82" s="77"/>
      <c r="D82" s="17"/>
      <c r="E82" s="17"/>
      <c r="F82" s="17"/>
      <c r="G82" s="11"/>
      <c r="H82" s="11"/>
      <c r="I82" s="11"/>
      <c r="J82" s="12"/>
    </row>
    <row r="83" spans="2:10" ht="15.6" x14ac:dyDescent="0.3">
      <c r="B83" s="68"/>
      <c r="C83" s="17"/>
      <c r="D83" s="17"/>
      <c r="E83" s="17"/>
      <c r="F83" s="17"/>
      <c r="G83" s="17"/>
      <c r="H83" s="17"/>
      <c r="I83" s="17"/>
      <c r="J83" s="65"/>
    </row>
    <row r="84" spans="2:10" ht="15.6" x14ac:dyDescent="0.3">
      <c r="B84" s="68"/>
      <c r="C84" s="77" t="s">
        <v>83</v>
      </c>
      <c r="D84" s="17"/>
      <c r="E84" s="17"/>
      <c r="F84" s="17"/>
      <c r="G84" s="17"/>
      <c r="H84" s="17"/>
      <c r="I84" s="17"/>
      <c r="J84" s="65"/>
    </row>
    <row r="85" spans="2:10" ht="15.6" x14ac:dyDescent="0.3">
      <c r="B85" s="68"/>
      <c r="C85" s="17" t="s">
        <v>4</v>
      </c>
      <c r="D85" s="17"/>
      <c r="E85" s="17"/>
      <c r="F85" s="17"/>
      <c r="G85" s="11"/>
      <c r="H85" s="11"/>
      <c r="I85" s="11"/>
      <c r="J85" s="12"/>
    </row>
    <row r="86" spans="2:10" ht="15.6" x14ac:dyDescent="0.3">
      <c r="B86" s="68"/>
      <c r="C86" s="17" t="s">
        <v>110</v>
      </c>
      <c r="D86" s="17"/>
      <c r="E86" s="17"/>
      <c r="F86" s="17"/>
      <c r="G86" s="11"/>
      <c r="H86" s="11"/>
      <c r="I86" s="11"/>
      <c r="J86" s="12"/>
    </row>
    <row r="87" spans="2:10" ht="15.6" x14ac:dyDescent="0.3">
      <c r="B87" s="68"/>
      <c r="C87" s="17"/>
      <c r="D87" s="17"/>
      <c r="E87" s="17"/>
      <c r="F87" s="17"/>
      <c r="G87" s="11"/>
      <c r="H87" s="11"/>
      <c r="I87" s="11"/>
      <c r="J87" s="12"/>
    </row>
    <row r="88" spans="2:10" ht="15.6" x14ac:dyDescent="0.3">
      <c r="B88" s="68">
        <v>12</v>
      </c>
      <c r="C88" s="77" t="s">
        <v>106</v>
      </c>
      <c r="D88" s="17"/>
      <c r="E88" s="17"/>
      <c r="F88" s="17"/>
      <c r="G88" s="11"/>
      <c r="H88" s="11"/>
      <c r="I88" s="11"/>
      <c r="J88" s="12"/>
    </row>
    <row r="89" spans="2:10" ht="15.6" x14ac:dyDescent="0.3">
      <c r="B89" s="68">
        <v>12</v>
      </c>
      <c r="C89" s="77" t="s">
        <v>107</v>
      </c>
      <c r="D89" s="17"/>
      <c r="E89" s="17"/>
      <c r="F89" s="17"/>
      <c r="G89" s="11"/>
      <c r="H89" s="11"/>
      <c r="I89" s="11"/>
      <c r="J89" s="12"/>
    </row>
    <row r="90" spans="2:10" ht="15.6" x14ac:dyDescent="0.3">
      <c r="B90" s="68"/>
      <c r="C90" s="17" t="s">
        <v>108</v>
      </c>
      <c r="D90" s="17"/>
      <c r="E90" s="17"/>
      <c r="F90" s="17"/>
      <c r="G90" s="17"/>
      <c r="H90" s="17"/>
      <c r="I90" s="17"/>
      <c r="J90" s="65"/>
    </row>
    <row r="91" spans="2:10" ht="15" customHeight="1" x14ac:dyDescent="0.3">
      <c r="B91" s="68">
        <v>13</v>
      </c>
      <c r="C91" s="77" t="s">
        <v>103</v>
      </c>
      <c r="D91" s="17"/>
      <c r="E91" s="17"/>
      <c r="F91" s="17"/>
      <c r="G91" s="11"/>
      <c r="H91" s="11"/>
      <c r="I91" s="11"/>
      <c r="J91" s="12"/>
    </row>
    <row r="92" spans="2:10" ht="15" customHeight="1" x14ac:dyDescent="0.3">
      <c r="B92" s="68">
        <v>14</v>
      </c>
      <c r="C92" s="77" t="s">
        <v>104</v>
      </c>
      <c r="D92" s="17"/>
      <c r="E92" s="17"/>
      <c r="F92" s="17"/>
      <c r="G92" s="11"/>
      <c r="H92" s="11"/>
      <c r="I92" s="11"/>
      <c r="J92" s="12"/>
    </row>
    <row r="93" spans="2:10" ht="15" customHeight="1" x14ac:dyDescent="0.3">
      <c r="B93" s="68"/>
      <c r="C93" s="17"/>
      <c r="D93" s="17"/>
      <c r="E93" s="17"/>
      <c r="F93" s="17"/>
      <c r="G93" s="11"/>
      <c r="H93" s="11"/>
      <c r="I93" s="11"/>
      <c r="J93" s="12"/>
    </row>
    <row r="94" spans="2:10" ht="15" customHeight="1" x14ac:dyDescent="0.3">
      <c r="B94" s="68"/>
      <c r="C94" s="17" t="s">
        <v>109</v>
      </c>
      <c r="D94" s="17"/>
      <c r="E94" s="17"/>
      <c r="F94" s="17"/>
      <c r="G94" s="11"/>
      <c r="H94" s="11"/>
      <c r="I94" s="11"/>
      <c r="J94" s="12"/>
    </row>
    <row r="95" spans="2:10" ht="15" customHeight="1" x14ac:dyDescent="0.3">
      <c r="B95" s="68"/>
      <c r="C95" s="17"/>
      <c r="D95" s="17"/>
      <c r="E95" s="17"/>
      <c r="F95" s="17"/>
      <c r="G95" s="11"/>
      <c r="H95" s="11"/>
      <c r="I95" s="11"/>
      <c r="J95" s="12"/>
    </row>
    <row r="96" spans="2:10" ht="15" customHeight="1" x14ac:dyDescent="0.3">
      <c r="B96" s="68"/>
      <c r="C96" s="17" t="s">
        <v>5</v>
      </c>
      <c r="D96" s="17"/>
      <c r="E96" s="17"/>
      <c r="F96" s="17"/>
      <c r="G96" s="11"/>
      <c r="H96" s="11"/>
      <c r="I96" s="11"/>
      <c r="J96" s="12"/>
    </row>
    <row r="97" spans="2:10" ht="15.6" x14ac:dyDescent="0.3">
      <c r="B97" s="73"/>
      <c r="C97" s="74"/>
      <c r="D97" s="74"/>
      <c r="E97" s="74"/>
      <c r="F97" s="74"/>
      <c r="G97" s="13"/>
      <c r="H97" s="13"/>
      <c r="I97" s="13"/>
      <c r="J97" s="14"/>
    </row>
    <row r="98" spans="2:10" ht="15.6" x14ac:dyDescent="0.3">
      <c r="G98" s="11"/>
      <c r="H98" s="11"/>
      <c r="I98" s="11"/>
      <c r="J98" s="11"/>
    </row>
    <row r="99" spans="2:10" ht="15.6" x14ac:dyDescent="0.3">
      <c r="G99" s="11"/>
      <c r="H99" s="11"/>
      <c r="I99" s="11"/>
      <c r="J99" s="11"/>
    </row>
  </sheetData>
  <sheetProtection algorithmName="SHA-512" hashValue="tCuahMVEcXITbmi/N/DdGjwZx6DunzQIhUZryed+WVmxHpdQjahMdlynJcbzzPPre+a9weA6ccCmJqNQB+ZP3Q==" saltValue="JEkEs5+PXOduRNvTCMiKMA==" spinCount="100000" sheet="1" objects="1" scenarios="1"/>
  <pageMargins left="0.7" right="0.7" top="0.75" bottom="0.75" header="0.3" footer="0.3"/>
  <pageSetup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ED7C3-4932-4841-BBC4-30935CF0AC27}">
  <sheetPr>
    <pageSetUpPr fitToPage="1"/>
  </sheetPr>
  <dimension ref="A1:N60"/>
  <sheetViews>
    <sheetView zoomScaleNormal="100" zoomScaleSheetLayoutView="100" workbookViewId="0">
      <selection activeCell="D2" sqref="D2"/>
    </sheetView>
  </sheetViews>
  <sheetFormatPr defaultColWidth="9" defaultRowHeight="14.4" x14ac:dyDescent="0.3"/>
  <cols>
    <col min="1" max="1" width="5.33203125" style="3" customWidth="1"/>
    <col min="2" max="2" width="28.6640625" style="3" customWidth="1"/>
    <col min="3" max="3" width="12.33203125" style="3" customWidth="1"/>
    <col min="4" max="4" width="11.33203125" style="3" customWidth="1"/>
    <col min="5" max="5" width="12.33203125" style="3" customWidth="1"/>
    <col min="6" max="6" width="9" style="3"/>
    <col min="7" max="7" width="5.21875" style="3" customWidth="1"/>
    <col min="8" max="8" width="4.77734375" style="3" customWidth="1"/>
    <col min="9" max="9" width="38.88671875" style="3" customWidth="1"/>
    <col min="10" max="10" width="12.88671875" style="3" customWidth="1"/>
    <col min="11" max="11" width="14.88671875" style="3" customWidth="1"/>
    <col min="12" max="12" width="10.33203125" style="3" customWidth="1"/>
    <col min="13" max="13" width="4" style="3" customWidth="1"/>
    <col min="14" max="16384" width="9" style="3"/>
  </cols>
  <sheetData>
    <row r="1" spans="1:13" x14ac:dyDescent="0.3">
      <c r="A1" s="2"/>
      <c r="B1" s="2"/>
      <c r="C1" s="15"/>
      <c r="D1" s="15"/>
      <c r="E1" s="15"/>
      <c r="F1" s="15"/>
      <c r="G1" s="15"/>
      <c r="H1" s="2"/>
      <c r="I1" s="2"/>
      <c r="J1" s="2"/>
      <c r="K1" s="2"/>
      <c r="L1" s="2"/>
      <c r="M1" s="2"/>
    </row>
    <row r="2" spans="1:13" ht="21" x14ac:dyDescent="0.4">
      <c r="A2" s="2"/>
      <c r="B2" s="2"/>
      <c r="C2" s="15"/>
      <c r="D2" s="16" t="s">
        <v>20</v>
      </c>
      <c r="E2" s="16" t="s">
        <v>21</v>
      </c>
      <c r="F2" s="16"/>
      <c r="G2" s="15"/>
      <c r="H2" s="2"/>
      <c r="I2" s="2"/>
      <c r="J2" s="2"/>
      <c r="K2" s="2"/>
      <c r="L2" s="2"/>
      <c r="M2" s="2"/>
    </row>
    <row r="3" spans="1:13" x14ac:dyDescent="0.3">
      <c r="A3" s="2"/>
      <c r="B3" s="2"/>
      <c r="C3" s="15"/>
      <c r="D3" s="15"/>
      <c r="E3" s="15"/>
      <c r="F3" s="15"/>
      <c r="G3" s="15"/>
      <c r="H3" s="2"/>
      <c r="I3" s="2"/>
      <c r="J3" s="2"/>
      <c r="K3" s="2"/>
      <c r="L3" s="2"/>
      <c r="M3" s="2"/>
    </row>
    <row r="4" spans="1:13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3">
      <c r="B8" s="3" t="s">
        <v>22</v>
      </c>
    </row>
    <row r="9" spans="1:13" ht="15.6" x14ac:dyDescent="0.3">
      <c r="B9" s="3" t="s">
        <v>6</v>
      </c>
      <c r="D9" s="17"/>
      <c r="E9" s="17"/>
      <c r="F9" s="17"/>
      <c r="G9" s="17"/>
      <c r="H9" s="17"/>
      <c r="I9" s="17"/>
      <c r="J9" s="17"/>
    </row>
    <row r="10" spans="1:13" ht="16.2" thickBot="1" x14ac:dyDescent="0.35">
      <c r="B10" s="3" t="s">
        <v>23</v>
      </c>
      <c r="D10" s="17"/>
      <c r="E10" s="17"/>
      <c r="F10" s="17"/>
      <c r="G10" s="17"/>
      <c r="H10" s="17"/>
      <c r="I10" s="17"/>
      <c r="J10" s="17"/>
    </row>
    <row r="11" spans="1:13" ht="15.6" x14ac:dyDescent="0.3">
      <c r="A11" s="18"/>
      <c r="B11" s="20"/>
      <c r="C11" s="20"/>
      <c r="D11" s="20"/>
      <c r="E11" s="20"/>
      <c r="F11" s="21"/>
      <c r="H11" s="18"/>
      <c r="I11" s="19"/>
      <c r="J11" s="19"/>
      <c r="K11" s="20"/>
      <c r="L11" s="20"/>
      <c r="M11" s="21"/>
    </row>
    <row r="12" spans="1:13" ht="15.6" x14ac:dyDescent="0.3">
      <c r="A12" s="22"/>
      <c r="B12" s="80"/>
      <c r="C12" s="80"/>
      <c r="D12" s="80"/>
      <c r="E12" s="80"/>
      <c r="F12" s="23"/>
      <c r="H12" s="22"/>
      <c r="I12" s="93" t="s">
        <v>7</v>
      </c>
      <c r="J12" s="93"/>
      <c r="M12" s="23"/>
    </row>
    <row r="13" spans="1:13" x14ac:dyDescent="0.3">
      <c r="A13" s="22"/>
      <c r="B13" s="81" t="s">
        <v>8</v>
      </c>
      <c r="C13" s="80"/>
      <c r="D13" s="82"/>
      <c r="E13" s="80"/>
      <c r="F13" s="23"/>
      <c r="H13" s="22"/>
      <c r="J13" s="6"/>
      <c r="K13" s="24"/>
      <c r="L13" s="6"/>
      <c r="M13" s="23"/>
    </row>
    <row r="14" spans="1:13" x14ac:dyDescent="0.3">
      <c r="A14" s="22"/>
      <c r="B14" s="80"/>
      <c r="C14" s="80"/>
      <c r="D14" s="82" t="s">
        <v>10</v>
      </c>
      <c r="E14" s="80"/>
      <c r="F14" s="23"/>
      <c r="H14" s="22"/>
      <c r="I14" s="24" t="s">
        <v>86</v>
      </c>
      <c r="J14" s="94" t="s">
        <v>85</v>
      </c>
      <c r="K14" s="94"/>
      <c r="L14" s="94"/>
      <c r="M14" s="23"/>
    </row>
    <row r="15" spans="1:13" x14ac:dyDescent="0.3">
      <c r="A15" s="83"/>
      <c r="B15" s="84"/>
      <c r="C15" s="94" t="s">
        <v>37</v>
      </c>
      <c r="D15" s="94"/>
      <c r="E15" s="94"/>
      <c r="F15" s="23"/>
      <c r="H15" s="22"/>
      <c r="J15" s="25" t="s">
        <v>11</v>
      </c>
      <c r="K15" s="25" t="s">
        <v>12</v>
      </c>
      <c r="L15" s="25" t="s">
        <v>13</v>
      </c>
      <c r="M15" s="23"/>
    </row>
    <row r="16" spans="1:13" ht="15.6" x14ac:dyDescent="0.3">
      <c r="A16" s="85"/>
      <c r="B16" s="79" t="s">
        <v>36</v>
      </c>
      <c r="C16" s="43" t="s">
        <v>11</v>
      </c>
      <c r="D16" s="43" t="s">
        <v>12</v>
      </c>
      <c r="E16" s="43" t="s">
        <v>13</v>
      </c>
      <c r="F16" s="23"/>
      <c r="H16" s="22"/>
      <c r="J16" s="91"/>
      <c r="K16" s="40"/>
      <c r="L16" s="40"/>
      <c r="M16" s="23"/>
    </row>
    <row r="17" spans="1:13" ht="15.6" x14ac:dyDescent="0.3">
      <c r="A17" s="83"/>
      <c r="B17" s="10">
        <v>0</v>
      </c>
      <c r="C17" s="1"/>
      <c r="D17" s="1"/>
      <c r="E17" s="1"/>
      <c r="F17" s="23"/>
      <c r="H17" s="22"/>
      <c r="J17" s="6"/>
      <c r="K17" s="6"/>
      <c r="L17" s="6"/>
      <c r="M17" s="23"/>
    </row>
    <row r="18" spans="1:13" ht="15.6" x14ac:dyDescent="0.3">
      <c r="A18" s="83"/>
      <c r="B18" s="10">
        <v>2</v>
      </c>
      <c r="C18" s="1"/>
      <c r="D18" s="1"/>
      <c r="E18" s="1"/>
      <c r="F18" s="23"/>
      <c r="H18" s="22"/>
      <c r="J18" s="6"/>
      <c r="K18" s="6"/>
      <c r="L18" s="6"/>
      <c r="M18" s="23"/>
    </row>
    <row r="19" spans="1:13" ht="15.6" x14ac:dyDescent="0.3">
      <c r="A19" s="83"/>
      <c r="B19" s="10">
        <v>4</v>
      </c>
      <c r="C19" s="1"/>
      <c r="D19" s="1"/>
      <c r="E19" s="1"/>
      <c r="F19" s="23"/>
      <c r="H19" s="22"/>
      <c r="I19" s="24" t="s">
        <v>9</v>
      </c>
      <c r="J19" s="6"/>
      <c r="K19" s="24"/>
      <c r="L19" s="6"/>
      <c r="M19" s="23"/>
    </row>
    <row r="20" spans="1:13" ht="15.6" x14ac:dyDescent="0.3">
      <c r="A20" s="83"/>
      <c r="B20" s="10">
        <v>6</v>
      </c>
      <c r="C20" s="1"/>
      <c r="D20" s="1"/>
      <c r="E20" s="1"/>
      <c r="F20" s="23"/>
      <c r="H20" s="22"/>
      <c r="J20" s="94" t="s">
        <v>84</v>
      </c>
      <c r="K20" s="94"/>
      <c r="L20" s="94"/>
      <c r="M20" s="23"/>
    </row>
    <row r="21" spans="1:13" ht="15.6" x14ac:dyDescent="0.3">
      <c r="A21" s="83"/>
      <c r="B21" s="10">
        <v>8</v>
      </c>
      <c r="C21" s="1"/>
      <c r="D21" s="1"/>
      <c r="E21" s="1"/>
      <c r="F21" s="23"/>
      <c r="H21" s="22"/>
      <c r="J21" s="25" t="s">
        <v>11</v>
      </c>
      <c r="K21" s="25" t="s">
        <v>12</v>
      </c>
      <c r="L21" s="25" t="s">
        <v>13</v>
      </c>
      <c r="M21" s="23"/>
    </row>
    <row r="22" spans="1:13" ht="15.6" x14ac:dyDescent="0.3">
      <c r="A22" s="83"/>
      <c r="B22" s="10">
        <v>10</v>
      </c>
      <c r="C22" s="1"/>
      <c r="D22" s="1"/>
      <c r="E22" s="1"/>
      <c r="F22" s="23"/>
      <c r="H22" s="22"/>
      <c r="J22" s="40"/>
      <c r="K22" s="40"/>
      <c r="L22" s="40"/>
      <c r="M22" s="23"/>
    </row>
    <row r="23" spans="1:13" x14ac:dyDescent="0.3">
      <c r="A23" s="22"/>
      <c r="B23" s="80"/>
      <c r="C23" s="80"/>
      <c r="D23" s="80"/>
      <c r="E23" s="80"/>
      <c r="F23" s="23"/>
      <c r="H23" s="22"/>
      <c r="I23" s="24" t="s">
        <v>14</v>
      </c>
      <c r="J23" s="6"/>
      <c r="K23" s="6"/>
      <c r="L23" s="6"/>
      <c r="M23" s="23"/>
    </row>
    <row r="24" spans="1:13" x14ac:dyDescent="0.3">
      <c r="A24" s="22"/>
      <c r="B24" s="80"/>
      <c r="C24" s="80"/>
      <c r="D24" s="82" t="s">
        <v>15</v>
      </c>
      <c r="E24" s="80"/>
      <c r="F24" s="23"/>
      <c r="H24" s="22"/>
      <c r="J24" s="97" t="s">
        <v>87</v>
      </c>
      <c r="K24" s="98"/>
      <c r="L24" s="99"/>
      <c r="M24" s="23"/>
    </row>
    <row r="25" spans="1:13" x14ac:dyDescent="0.3">
      <c r="A25" s="22"/>
      <c r="B25" s="52"/>
      <c r="C25" s="94" t="s">
        <v>44</v>
      </c>
      <c r="D25" s="94"/>
      <c r="E25" s="94"/>
      <c r="F25" s="23"/>
      <c r="H25" s="22"/>
      <c r="J25" s="25" t="s">
        <v>11</v>
      </c>
      <c r="K25" s="25" t="s">
        <v>12</v>
      </c>
      <c r="L25" s="25" t="s">
        <v>13</v>
      </c>
      <c r="M25" s="23"/>
    </row>
    <row r="26" spans="1:13" x14ac:dyDescent="0.3">
      <c r="A26" s="22"/>
      <c r="B26" s="79" t="s">
        <v>36</v>
      </c>
      <c r="C26" s="57" t="s">
        <v>11</v>
      </c>
      <c r="D26" s="59" t="s">
        <v>12</v>
      </c>
      <c r="E26" s="57" t="s">
        <v>13</v>
      </c>
      <c r="F26" s="23"/>
      <c r="H26" s="22"/>
      <c r="J26" s="25">
        <f>J22-J16</f>
        <v>0</v>
      </c>
      <c r="K26" s="25">
        <f>K22-K16</f>
        <v>0</v>
      </c>
      <c r="L26" s="25">
        <f>L22-L16</f>
        <v>0</v>
      </c>
      <c r="M26" s="23"/>
    </row>
    <row r="27" spans="1:13" ht="15.6" x14ac:dyDescent="0.3">
      <c r="A27" s="83"/>
      <c r="B27" s="10">
        <v>0</v>
      </c>
      <c r="C27" s="56">
        <f>C17-C17</f>
        <v>0</v>
      </c>
      <c r="D27" s="56">
        <f t="shared" ref="D27:E27" si="0">D17-D17</f>
        <v>0</v>
      </c>
      <c r="E27" s="56">
        <f t="shared" si="0"/>
        <v>0</v>
      </c>
      <c r="F27" s="23"/>
      <c r="H27" s="22"/>
      <c r="I27" s="17"/>
      <c r="M27" s="23"/>
    </row>
    <row r="28" spans="1:13" ht="15.6" x14ac:dyDescent="0.3">
      <c r="A28" s="83"/>
      <c r="B28" s="10">
        <v>2</v>
      </c>
      <c r="C28" s="57">
        <f>C18-C17</f>
        <v>0</v>
      </c>
      <c r="D28" s="57">
        <f t="shared" ref="D28:E28" si="1">D18-D17</f>
        <v>0</v>
      </c>
      <c r="E28" s="57">
        <f t="shared" si="1"/>
        <v>0</v>
      </c>
      <c r="F28" s="23"/>
      <c r="H28" s="22"/>
      <c r="I28" s="96" t="s">
        <v>88</v>
      </c>
      <c r="J28" s="96"/>
      <c r="K28" s="96"/>
      <c r="L28" s="96"/>
      <c r="M28" s="23"/>
    </row>
    <row r="29" spans="1:13" ht="15.6" x14ac:dyDescent="0.3">
      <c r="A29" s="83"/>
      <c r="B29" s="10">
        <v>4</v>
      </c>
      <c r="C29" s="58">
        <f>C19-C17</f>
        <v>0</v>
      </c>
      <c r="D29" s="58">
        <f t="shared" ref="D29:E29" si="2">D19-D17</f>
        <v>0</v>
      </c>
      <c r="E29" s="58">
        <f t="shared" si="2"/>
        <v>0</v>
      </c>
      <c r="F29" s="23"/>
      <c r="H29" s="22"/>
      <c r="I29" s="87" t="s">
        <v>38</v>
      </c>
      <c r="J29" s="88">
        <f>AVERAGE(J26:L26)</f>
        <v>0</v>
      </c>
      <c r="L29" s="17"/>
      <c r="M29" s="23"/>
    </row>
    <row r="30" spans="1:13" ht="15.6" x14ac:dyDescent="0.3">
      <c r="A30" s="83"/>
      <c r="B30" s="10">
        <v>6</v>
      </c>
      <c r="C30" s="58">
        <f>C20-C17</f>
        <v>0</v>
      </c>
      <c r="D30" s="58">
        <f t="shared" ref="D30:E30" si="3">D20-D17</f>
        <v>0</v>
      </c>
      <c r="E30" s="58">
        <f t="shared" si="3"/>
        <v>0</v>
      </c>
      <c r="F30" s="23"/>
      <c r="H30" s="22"/>
      <c r="I30" s="26" t="s">
        <v>90</v>
      </c>
      <c r="J30" s="27">
        <f>SLOPE(C36:C41,B36:B41)</f>
        <v>0</v>
      </c>
      <c r="K30" s="28"/>
      <c r="M30" s="23"/>
    </row>
    <row r="31" spans="1:13" ht="15.6" x14ac:dyDescent="0.3">
      <c r="A31" s="83"/>
      <c r="B31" s="10">
        <v>8</v>
      </c>
      <c r="C31" s="58">
        <f>C21-C17</f>
        <v>0</v>
      </c>
      <c r="D31" s="58">
        <f t="shared" ref="D31:E31" si="4">D21-D17</f>
        <v>0</v>
      </c>
      <c r="E31" s="58">
        <f t="shared" si="4"/>
        <v>0</v>
      </c>
      <c r="F31" s="23"/>
      <c r="H31" s="22"/>
      <c r="I31" s="26" t="s">
        <v>91</v>
      </c>
      <c r="J31" s="27" t="e">
        <f>(J29-INTERCEPT(C36:C41,B36:B41))/J30</f>
        <v>#DIV/0!</v>
      </c>
      <c r="K31" s="29" t="s">
        <v>92</v>
      </c>
      <c r="M31" s="23"/>
    </row>
    <row r="32" spans="1:13" ht="15.6" x14ac:dyDescent="0.3">
      <c r="A32" s="83"/>
      <c r="B32" s="10">
        <v>10</v>
      </c>
      <c r="C32" s="58">
        <f>C22-C17</f>
        <v>0</v>
      </c>
      <c r="D32" s="58">
        <f t="shared" ref="D32:E32" si="5">D22-D17</f>
        <v>0</v>
      </c>
      <c r="E32" s="58">
        <f t="shared" si="5"/>
        <v>0</v>
      </c>
      <c r="F32" s="23"/>
      <c r="H32" s="22"/>
      <c r="I32" s="30" t="s">
        <v>99</v>
      </c>
      <c r="J32" s="92"/>
      <c r="K32" s="29" t="s">
        <v>97</v>
      </c>
      <c r="M32" s="23"/>
    </row>
    <row r="33" spans="1:14" ht="15.6" x14ac:dyDescent="0.3">
      <c r="A33" s="83"/>
      <c r="B33" s="54"/>
      <c r="C33" s="55"/>
      <c r="D33" s="55"/>
      <c r="E33" s="55"/>
      <c r="F33" s="23"/>
      <c r="H33" s="22"/>
      <c r="I33" s="26"/>
      <c r="J33" s="27"/>
      <c r="K33" s="29"/>
      <c r="M33" s="23"/>
    </row>
    <row r="34" spans="1:14" ht="15.6" x14ac:dyDescent="0.3">
      <c r="A34" s="83"/>
      <c r="B34" s="80"/>
      <c r="C34" s="82" t="s">
        <v>16</v>
      </c>
      <c r="D34" s="82"/>
      <c r="E34" s="55"/>
      <c r="F34" s="23"/>
      <c r="H34" s="22"/>
      <c r="I34" s="30" t="s">
        <v>94</v>
      </c>
      <c r="J34" s="41"/>
      <c r="K34" s="28" t="s">
        <v>95</v>
      </c>
      <c r="M34" s="23"/>
    </row>
    <row r="35" spans="1:14" ht="15.6" x14ac:dyDescent="0.3">
      <c r="A35" s="22"/>
      <c r="B35" s="79" t="s">
        <v>39</v>
      </c>
      <c r="C35" s="43" t="s">
        <v>38</v>
      </c>
      <c r="D35" s="43" t="s">
        <v>18</v>
      </c>
      <c r="E35" s="53"/>
      <c r="F35" s="23"/>
      <c r="H35" s="22"/>
      <c r="I35" s="32" t="s">
        <v>96</v>
      </c>
      <c r="J35" s="33" t="e">
        <f>J31/(J32*J34)</f>
        <v>#DIV/0!</v>
      </c>
      <c r="K35" s="34" t="s">
        <v>98</v>
      </c>
      <c r="M35" s="23"/>
    </row>
    <row r="36" spans="1:14" ht="15.6" x14ac:dyDescent="0.3">
      <c r="A36" s="22"/>
      <c r="B36" s="44">
        <v>0</v>
      </c>
      <c r="C36" s="10">
        <f t="shared" ref="C36:C41" si="6">AVERAGE(C27:E27)</f>
        <v>0</v>
      </c>
      <c r="D36" s="10">
        <f t="shared" ref="D36:D40" si="7">STDEVP(C27:E27)</f>
        <v>0</v>
      </c>
      <c r="E36" s="80"/>
      <c r="F36" s="23"/>
      <c r="H36" s="22"/>
      <c r="I36" s="26"/>
      <c r="K36" s="31"/>
      <c r="M36" s="23"/>
    </row>
    <row r="37" spans="1:14" ht="15.6" x14ac:dyDescent="0.3">
      <c r="A37" s="22"/>
      <c r="B37" s="44">
        <v>2.5</v>
      </c>
      <c r="C37" s="10">
        <f t="shared" si="6"/>
        <v>0</v>
      </c>
      <c r="D37" s="10">
        <f t="shared" si="7"/>
        <v>0</v>
      </c>
      <c r="E37" s="80"/>
      <c r="F37" s="23"/>
      <c r="H37" s="22"/>
      <c r="I37" s="89"/>
      <c r="M37" s="23"/>
    </row>
    <row r="38" spans="1:14" ht="15.6" x14ac:dyDescent="0.3">
      <c r="A38" s="22"/>
      <c r="B38" s="44">
        <v>5</v>
      </c>
      <c r="C38" s="10">
        <f t="shared" si="6"/>
        <v>0</v>
      </c>
      <c r="D38" s="10">
        <f t="shared" si="7"/>
        <v>0</v>
      </c>
      <c r="E38" s="60"/>
      <c r="F38" s="23"/>
      <c r="H38" s="22"/>
      <c r="I38" s="96" t="s">
        <v>89</v>
      </c>
      <c r="J38" s="96"/>
      <c r="K38" s="96"/>
      <c r="L38" s="96"/>
      <c r="M38" s="35"/>
      <c r="N38" s="17"/>
    </row>
    <row r="39" spans="1:14" ht="15.6" x14ac:dyDescent="0.3">
      <c r="A39" s="83"/>
      <c r="B39" s="44">
        <v>7.5</v>
      </c>
      <c r="C39" s="10">
        <f t="shared" si="6"/>
        <v>0</v>
      </c>
      <c r="D39" s="10">
        <f t="shared" si="7"/>
        <v>0</v>
      </c>
      <c r="E39" s="60"/>
      <c r="F39" s="23"/>
      <c r="H39" s="22"/>
      <c r="I39" s="87" t="s">
        <v>100</v>
      </c>
      <c r="J39" s="88">
        <f>_xlfn.STDEV.P(J26:L26)</f>
        <v>0</v>
      </c>
      <c r="K39" s="90"/>
      <c r="M39" s="23"/>
    </row>
    <row r="40" spans="1:14" ht="15.6" x14ac:dyDescent="0.3">
      <c r="A40" s="83"/>
      <c r="B40" s="44">
        <v>10</v>
      </c>
      <c r="C40" s="10">
        <f t="shared" si="6"/>
        <v>0</v>
      </c>
      <c r="D40" s="10">
        <f t="shared" si="7"/>
        <v>0</v>
      </c>
      <c r="E40" s="60"/>
      <c r="F40" s="23"/>
      <c r="H40" s="22"/>
      <c r="I40" s="26" t="s">
        <v>90</v>
      </c>
      <c r="J40" s="27">
        <f>J30</f>
        <v>0</v>
      </c>
      <c r="K40" s="31"/>
      <c r="M40" s="23"/>
    </row>
    <row r="41" spans="1:14" ht="15.6" x14ac:dyDescent="0.3">
      <c r="A41" s="83"/>
      <c r="B41" s="44">
        <v>12.5</v>
      </c>
      <c r="C41" s="10">
        <f t="shared" si="6"/>
        <v>0</v>
      </c>
      <c r="D41" s="10">
        <f>STDEVP(C32:E32)</f>
        <v>0</v>
      </c>
      <c r="E41" s="60"/>
      <c r="F41" s="23"/>
      <c r="H41" s="22"/>
      <c r="I41" s="26" t="s">
        <v>101</v>
      </c>
      <c r="J41" s="27" t="e">
        <f>(J39-INTERCEPT(C36:C41,B36:B41))/J40</f>
        <v>#DIV/0!</v>
      </c>
      <c r="K41" s="36" t="s">
        <v>92</v>
      </c>
      <c r="M41" s="23"/>
    </row>
    <row r="42" spans="1:14" ht="15.6" x14ac:dyDescent="0.3">
      <c r="A42" s="83"/>
      <c r="B42" s="84"/>
      <c r="C42" s="60"/>
      <c r="D42" s="60"/>
      <c r="E42" s="60"/>
      <c r="F42" s="23"/>
      <c r="H42" s="22"/>
      <c r="I42" s="30" t="s">
        <v>93</v>
      </c>
      <c r="J42" s="27">
        <f>J32</f>
        <v>0</v>
      </c>
      <c r="K42" s="36" t="s">
        <v>97</v>
      </c>
      <c r="M42" s="23"/>
    </row>
    <row r="43" spans="1:14" ht="15.6" x14ac:dyDescent="0.3">
      <c r="A43" s="83"/>
      <c r="B43" s="95" t="s">
        <v>19</v>
      </c>
      <c r="C43" s="95"/>
      <c r="D43" s="95"/>
      <c r="E43" s="60"/>
      <c r="F43" s="23"/>
      <c r="H43" s="22"/>
      <c r="I43" s="26"/>
      <c r="J43" s="27"/>
      <c r="K43" s="36"/>
      <c r="M43" s="23"/>
    </row>
    <row r="44" spans="1:14" ht="15.6" x14ac:dyDescent="0.3">
      <c r="A44" s="83"/>
      <c r="B44" s="84"/>
      <c r="C44" s="60"/>
      <c r="D44" s="60"/>
      <c r="E44" s="60"/>
      <c r="F44" s="23"/>
      <c r="H44" s="22"/>
      <c r="I44" s="30" t="s">
        <v>102</v>
      </c>
      <c r="J44" s="27">
        <f>J34</f>
        <v>0</v>
      </c>
      <c r="K44" s="36" t="s">
        <v>95</v>
      </c>
      <c r="M44" s="23"/>
    </row>
    <row r="45" spans="1:14" ht="15.6" x14ac:dyDescent="0.3">
      <c r="A45" s="83"/>
      <c r="B45" s="84"/>
      <c r="C45" s="60"/>
      <c r="D45" s="60"/>
      <c r="E45" s="60"/>
      <c r="F45" s="23"/>
      <c r="H45" s="22"/>
      <c r="I45" s="32" t="s">
        <v>17</v>
      </c>
      <c r="J45" s="33" t="e">
        <f>J41/(J42*J44)</f>
        <v>#DIV/0!</v>
      </c>
      <c r="K45" s="34" t="s">
        <v>98</v>
      </c>
      <c r="M45" s="23"/>
    </row>
    <row r="46" spans="1:14" x14ac:dyDescent="0.3">
      <c r="A46" s="83"/>
      <c r="B46" s="84"/>
      <c r="C46" s="60"/>
      <c r="D46" s="60"/>
      <c r="E46" s="60"/>
      <c r="F46" s="23"/>
      <c r="H46" s="22"/>
      <c r="M46" s="23"/>
    </row>
    <row r="47" spans="1:14" x14ac:dyDescent="0.3">
      <c r="A47" s="22"/>
      <c r="B47" s="80"/>
      <c r="C47" s="80"/>
      <c r="D47" s="80"/>
      <c r="E47" s="80"/>
      <c r="F47" s="23"/>
      <c r="H47" s="22"/>
      <c r="M47" s="23"/>
    </row>
    <row r="48" spans="1:14" ht="15" customHeight="1" x14ac:dyDescent="0.3">
      <c r="A48" s="22"/>
      <c r="B48" s="60"/>
      <c r="C48" s="60"/>
      <c r="D48" s="60"/>
      <c r="E48" s="80"/>
      <c r="F48" s="23"/>
      <c r="H48" s="22"/>
      <c r="M48" s="23"/>
    </row>
    <row r="49" spans="1:13" ht="15" customHeight="1" x14ac:dyDescent="0.3">
      <c r="A49" s="85"/>
      <c r="B49" s="60"/>
      <c r="C49" s="60"/>
      <c r="D49" s="60"/>
      <c r="E49" s="80"/>
      <c r="F49" s="23"/>
      <c r="H49" s="22"/>
      <c r="M49" s="23"/>
    </row>
    <row r="50" spans="1:13" ht="15" customHeight="1" thickBot="1" x14ac:dyDescent="0.35">
      <c r="A50" s="85"/>
      <c r="B50" s="60"/>
      <c r="C50" s="60"/>
      <c r="D50" s="60"/>
      <c r="E50" s="80"/>
      <c r="F50" s="23"/>
      <c r="H50" s="37"/>
      <c r="I50" s="38"/>
      <c r="J50" s="38"/>
      <c r="K50" s="38"/>
      <c r="L50" s="38"/>
      <c r="M50" s="39"/>
    </row>
    <row r="51" spans="1:13" ht="15" customHeight="1" x14ac:dyDescent="0.3">
      <c r="A51" s="85"/>
      <c r="B51" s="60"/>
      <c r="C51" s="60"/>
      <c r="D51" s="60"/>
      <c r="E51" s="80"/>
      <c r="F51" s="23"/>
    </row>
    <row r="52" spans="1:13" ht="15" customHeight="1" x14ac:dyDescent="0.3">
      <c r="A52" s="85"/>
      <c r="B52" s="60"/>
      <c r="C52" s="60"/>
      <c r="D52" s="60"/>
      <c r="E52" s="80"/>
      <c r="F52" s="23"/>
    </row>
    <row r="53" spans="1:13" ht="15" customHeight="1" x14ac:dyDescent="0.3">
      <c r="A53" s="85"/>
      <c r="B53" s="60"/>
      <c r="C53" s="60"/>
      <c r="D53" s="60"/>
      <c r="E53" s="80"/>
      <c r="F53" s="23"/>
    </row>
    <row r="54" spans="1:13" ht="15.6" x14ac:dyDescent="0.3">
      <c r="A54" s="85"/>
      <c r="B54" s="60"/>
      <c r="C54" s="60"/>
      <c r="D54" s="60"/>
      <c r="E54" s="80"/>
      <c r="F54" s="23"/>
    </row>
    <row r="55" spans="1:13" ht="15.6" x14ac:dyDescent="0.3">
      <c r="A55" s="85"/>
      <c r="B55" s="60"/>
      <c r="C55" s="60"/>
      <c r="D55" s="60"/>
      <c r="E55" s="80"/>
      <c r="F55" s="23"/>
    </row>
    <row r="56" spans="1:13" ht="15.6" x14ac:dyDescent="0.3">
      <c r="A56" s="85"/>
      <c r="B56" s="47"/>
      <c r="C56" s="80"/>
      <c r="D56" s="80"/>
      <c r="E56" s="80"/>
      <c r="F56" s="23"/>
    </row>
    <row r="57" spans="1:13" ht="15.6" x14ac:dyDescent="0.3">
      <c r="A57" s="22"/>
      <c r="B57" s="86"/>
      <c r="C57" s="86"/>
      <c r="D57" s="86"/>
      <c r="E57" s="80"/>
      <c r="F57" s="23"/>
    </row>
    <row r="58" spans="1:13" x14ac:dyDescent="0.3">
      <c r="A58" s="22"/>
      <c r="B58" s="81"/>
      <c r="C58" s="81"/>
      <c r="D58" s="81"/>
      <c r="E58" s="80"/>
      <c r="F58" s="23"/>
    </row>
    <row r="59" spans="1:13" x14ac:dyDescent="0.3">
      <c r="A59" s="22"/>
      <c r="B59" s="80"/>
      <c r="C59" s="80"/>
      <c r="D59" s="80"/>
      <c r="E59" s="80"/>
      <c r="F59" s="23"/>
    </row>
    <row r="60" spans="1:13" ht="15" thickBot="1" x14ac:dyDescent="0.35">
      <c r="A60" s="37"/>
      <c r="B60" s="38"/>
      <c r="C60" s="38"/>
      <c r="D60" s="38"/>
      <c r="E60" s="38"/>
      <c r="F60" s="39"/>
    </row>
  </sheetData>
  <sheetProtection algorithmName="SHA-512" hashValue="0HsTnKkTxk1TOW67SyToewuEfKDHRcnD0RZ69lDH8Xds/0j7FjHEpeKBmMSr9UCM9ZPfpP00xUM61rN68FLYEw==" saltValue="SAeR+r+Fg+jkCyJ5qRUZtg==" spinCount="100000" sheet="1" objects="1" scenarios="1"/>
  <mergeCells count="9">
    <mergeCell ref="I12:J12"/>
    <mergeCell ref="J14:L14"/>
    <mergeCell ref="J20:L20"/>
    <mergeCell ref="C15:E15"/>
    <mergeCell ref="B43:D43"/>
    <mergeCell ref="C25:E25"/>
    <mergeCell ref="I28:L28"/>
    <mergeCell ref="I38:L38"/>
    <mergeCell ref="J24:L24"/>
  </mergeCells>
  <pageMargins left="0.7" right="0.7" top="0.75" bottom="0.75" header="0.3" footer="0.3"/>
  <pageSetup scale="4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65A4EE314BEF48B4BF510EB5EA0A07" ma:contentTypeVersion="12" ma:contentTypeDescription="Create a new document." ma:contentTypeScope="" ma:versionID="f71d492be453c2fe541489ee728a517e">
  <xsd:schema xmlns:xsd="http://www.w3.org/2001/XMLSchema" xmlns:xs="http://www.w3.org/2001/XMLSchema" xmlns:p="http://schemas.microsoft.com/office/2006/metadata/properties" xmlns:ns2="d51ca0aa-51c2-4211-9c2a-190b0c8186af" xmlns:ns3="4e1aef77-c719-4515-bac4-5dafbdaa90b3" targetNamespace="http://schemas.microsoft.com/office/2006/metadata/properties" ma:root="true" ma:fieldsID="965a5e5738e8cea00870a30b5d8154bb" ns2:_="" ns3:_="">
    <xsd:import namespace="d51ca0aa-51c2-4211-9c2a-190b0c8186af"/>
    <xsd:import namespace="4e1aef77-c719-4515-bac4-5dafbdaa90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1ca0aa-51c2-4211-9c2a-190b0c8186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ce2f110-134e-491c-b1fb-b64789dc5c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1aef77-c719-4515-bac4-5dafbdaa90b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122bf8e-fb53-4026-87fc-7cb0a3538805}" ma:internalName="TaxCatchAll" ma:showField="CatchAllData" ma:web="4e1aef77-c719-4515-bac4-5dafbdaa90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1aef77-c719-4515-bac4-5dafbdaa90b3" xsi:nil="true"/>
    <lcf76f155ced4ddcb4097134ff3c332f xmlns="d51ca0aa-51c2-4211-9c2a-190b0c8186af">
      <Terms xmlns="http://schemas.microsoft.com/office/infopath/2007/PartnerControls"/>
    </lcf76f155ced4ddcb4097134ff3c332f>
    <SharedWithUsers xmlns="4e1aef77-c719-4515-bac4-5dafbdaa90b3">
      <UserInfo>
        <DisplayName>Daniel Steitz</DisplayName>
        <AccountId>51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70F431A2-C574-4AB9-85BF-809BFB49A43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B3EF57-0DBD-42B0-A068-57010C17C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1ca0aa-51c2-4211-9c2a-190b0c8186af"/>
    <ds:schemaRef ds:uri="4e1aef77-c719-4515-bac4-5dafbdaa90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A291F9B-0B8B-469E-AC04-78EF44C1529F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d51ca0aa-51c2-4211-9c2a-190b0c8186af"/>
    <ds:schemaRef ds:uri="http://purl.org/dc/terms/"/>
    <ds:schemaRef ds:uri="http://schemas.openxmlformats.org/package/2006/metadata/core-properties"/>
    <ds:schemaRef ds:uri="4e1aef77-c719-4515-bac4-5dafbdaa90b3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Procedure</vt:lpstr>
      <vt:lpstr>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Lior Tal</dc:creator>
  <cp:keywords/>
  <dc:description/>
  <cp:lastModifiedBy>Daniel Steitz</cp:lastModifiedBy>
  <cp:revision/>
  <cp:lastPrinted>2023-09-04T10:29:50Z</cp:lastPrinted>
  <dcterms:created xsi:type="dcterms:W3CDTF">2015-06-05T18:17:20Z</dcterms:created>
  <dcterms:modified xsi:type="dcterms:W3CDTF">2024-02-09T16:15:08Z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0x0101002565A4EE314BEF48B4BF510EB5EA0A07</vt:lpwstr>
  </property>
  <property fmtid="{D5CDD505-2E9C-101B-9397-08002B2CF9AE}" pid="3" name="MediaServiceImageTags">
    <vt:lpwstr/>
  </property>
</Properties>
</file>